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oogledriver\107用水範圍\05資料表規劃\107.01.26_fordigitw\"/>
    </mc:Choice>
  </mc:AlternateContent>
  <bookViews>
    <workbookView xWindow="0" yWindow="0" windowWidth="9240" windowHeight="1500"/>
  </bookViews>
  <sheets>
    <sheet name="BusinessMain" sheetId="1" r:id="rId1"/>
    <sheet name="BusinessLand" sheetId="2" r:id="rId2"/>
    <sheet name="WaterPlan" sheetId="3" r:id="rId3"/>
    <sheet name="WaterRecord-1" sheetId="4" r:id="rId4"/>
    <sheet name="WaterRecord-2" sheetId="5" r:id="rId5"/>
  </sheets>
  <calcPr calcId="152511" fullCalcOnLoad="1"/>
</workbook>
</file>

<file path=xl/calcChain.xml><?xml version="1.0" encoding="utf-8"?>
<calcChain xmlns="http://schemas.openxmlformats.org/spreadsheetml/2006/main">
  <c r="B11" i="5" l="1"/>
  <c r="B10" i="5"/>
  <c r="B9" i="5"/>
  <c r="B8" i="5"/>
  <c r="B7" i="5"/>
  <c r="B6" i="5"/>
  <c r="B5" i="5"/>
  <c r="Q18" i="4" s="1"/>
  <c r="Q19" i="4" s="1"/>
  <c r="B1" i="5"/>
  <c r="K18" i="4"/>
  <c r="A18" i="4"/>
  <c r="Q16" i="4"/>
  <c r="I16" i="4"/>
  <c r="G16" i="4"/>
  <c r="F16" i="4"/>
  <c r="D16" i="4"/>
  <c r="A16" i="4"/>
  <c r="O14" i="4"/>
  <c r="N14" i="4"/>
  <c r="M14" i="4"/>
  <c r="L14" i="4"/>
  <c r="K14" i="4"/>
  <c r="J14" i="4"/>
  <c r="I14" i="4"/>
  <c r="G14" i="4"/>
  <c r="F14" i="4"/>
  <c r="F15" i="4" s="1"/>
  <c r="D14" i="4"/>
  <c r="A14" i="4"/>
  <c r="Q12" i="4"/>
  <c r="P12" i="4"/>
  <c r="O12" i="4"/>
  <c r="N12" i="4"/>
  <c r="M12" i="4"/>
  <c r="L12" i="4"/>
  <c r="L13" i="4" s="1"/>
  <c r="K12" i="4"/>
  <c r="J12" i="4"/>
  <c r="I12" i="4"/>
  <c r="H12" i="4"/>
  <c r="G12" i="4"/>
  <c r="F12" i="4"/>
  <c r="D12" i="4"/>
  <c r="A12" i="4"/>
  <c r="Q10" i="4"/>
  <c r="P10" i="4"/>
  <c r="O10" i="4"/>
  <c r="N10" i="4"/>
  <c r="M10" i="4"/>
  <c r="L10" i="4"/>
  <c r="K10" i="4"/>
  <c r="J10" i="4"/>
  <c r="I10" i="4"/>
  <c r="H10" i="4"/>
  <c r="G10" i="4"/>
  <c r="F10" i="4"/>
  <c r="D10" i="4"/>
  <c r="A10" i="4"/>
  <c r="Q8" i="4"/>
  <c r="P8" i="4"/>
  <c r="P9" i="4" s="1"/>
  <c r="O8" i="4"/>
  <c r="N8" i="4"/>
  <c r="M8" i="4"/>
  <c r="L8" i="4"/>
  <c r="K8" i="4"/>
  <c r="J8" i="4"/>
  <c r="I8" i="4"/>
  <c r="I9" i="4" s="1"/>
  <c r="H8" i="4"/>
  <c r="H9" i="4" s="1"/>
  <c r="G8" i="4"/>
  <c r="F8" i="4"/>
  <c r="D8" i="4"/>
  <c r="A8" i="4"/>
  <c r="Q6" i="4"/>
  <c r="P6" i="4"/>
  <c r="O6" i="4"/>
  <c r="O7" i="4" s="1"/>
  <c r="N6" i="4"/>
  <c r="N7" i="4" s="1"/>
  <c r="M6" i="4"/>
  <c r="L6" i="4"/>
  <c r="L7" i="4" s="1"/>
  <c r="K6" i="4"/>
  <c r="J6" i="4"/>
  <c r="I6" i="4"/>
  <c r="H6" i="4"/>
  <c r="G6" i="4"/>
  <c r="G7" i="4" s="1"/>
  <c r="F6" i="4"/>
  <c r="F7" i="4" s="1"/>
  <c r="D6" i="4"/>
  <c r="A6" i="4"/>
  <c r="Q4" i="4"/>
  <c r="P4" i="4"/>
  <c r="O4" i="4"/>
  <c r="N4" i="4"/>
  <c r="M4" i="4"/>
  <c r="M5" i="4" s="1"/>
  <c r="L4" i="4"/>
  <c r="L5" i="4" s="1"/>
  <c r="K4" i="4"/>
  <c r="J4" i="4"/>
  <c r="J5" i="4" s="1"/>
  <c r="I4" i="4"/>
  <c r="I5" i="4" s="1"/>
  <c r="H4" i="4"/>
  <c r="H5" i="4" s="1"/>
  <c r="G4" i="4"/>
  <c r="F4" i="4"/>
  <c r="D4" i="4"/>
  <c r="A4" i="4"/>
  <c r="Q2" i="4"/>
  <c r="O2" i="4"/>
  <c r="I15" i="4" s="1"/>
  <c r="D2" i="4"/>
  <c r="B1" i="4"/>
  <c r="B1" i="3"/>
  <c r="B11" i="2"/>
  <c r="B10" i="2"/>
  <c r="B9" i="2"/>
  <c r="B8" i="2"/>
  <c r="B7" i="2"/>
  <c r="B6" i="2"/>
  <c r="B5" i="2"/>
  <c r="B4" i="2"/>
  <c r="B3" i="2"/>
  <c r="B1" i="2"/>
  <c r="C6" i="1"/>
  <c r="D6" i="1" s="1"/>
  <c r="F17" i="4"/>
  <c r="J15" i="4"/>
  <c r="N13" i="4"/>
  <c r="F13" i="4"/>
  <c r="P11" i="4"/>
  <c r="J11" i="4"/>
  <c r="H11" i="4"/>
  <c r="N9" i="4"/>
  <c r="L9" i="4"/>
  <c r="F9" i="4"/>
  <c r="P7" i="4"/>
  <c r="J7" i="4"/>
  <c r="H7" i="4"/>
  <c r="N5" i="4"/>
  <c r="F5" i="4"/>
  <c r="G3" i="3"/>
  <c r="F14" i="1"/>
  <c r="G14" i="1" s="1"/>
  <c r="H14" i="1" s="1"/>
  <c r="I14" i="1" s="1"/>
  <c r="J14" i="1" s="1"/>
  <c r="K14" i="1" s="1"/>
  <c r="L14" i="1" s="1"/>
  <c r="M14" i="1" s="1"/>
  <c r="N14" i="1" s="1"/>
  <c r="E14" i="1"/>
  <c r="D14" i="1"/>
  <c r="D13" i="1"/>
  <c r="E13" i="1" s="1"/>
  <c r="F13" i="1" s="1"/>
  <c r="G13" i="1" s="1"/>
  <c r="H13" i="1" s="1"/>
  <c r="I13" i="1" s="1"/>
  <c r="J13" i="1" s="1"/>
  <c r="K13" i="1" s="1"/>
  <c r="L13" i="1" s="1"/>
  <c r="M13" i="1" s="1"/>
  <c r="N13" i="1" s="1"/>
  <c r="D12" i="1"/>
  <c r="E12" i="1" s="1"/>
  <c r="F12" i="1" s="1"/>
  <c r="G12" i="1" s="1"/>
  <c r="H12" i="1" s="1"/>
  <c r="I12" i="1" s="1"/>
  <c r="J12" i="1" s="1"/>
  <c r="K12" i="1" s="1"/>
  <c r="L12" i="1" s="1"/>
  <c r="M12" i="1" s="1"/>
  <c r="N12" i="1" s="1"/>
  <c r="G11" i="1"/>
  <c r="H11" i="1" s="1"/>
  <c r="I11" i="1" s="1"/>
  <c r="J11" i="1" s="1"/>
  <c r="K11" i="1" s="1"/>
  <c r="L11" i="1" s="1"/>
  <c r="M11" i="1" s="1"/>
  <c r="N11" i="1" s="1"/>
  <c r="F11" i="1"/>
  <c r="E11" i="1"/>
  <c r="D11" i="1"/>
  <c r="D10" i="1"/>
  <c r="E10" i="1" s="1"/>
  <c r="F10" i="1" s="1"/>
  <c r="G10" i="1" s="1"/>
  <c r="H10" i="1" s="1"/>
  <c r="I10" i="1" s="1"/>
  <c r="J10" i="1" s="1"/>
  <c r="K10" i="1" s="1"/>
  <c r="L10" i="1" s="1"/>
  <c r="M10" i="1" s="1"/>
  <c r="N10" i="1" s="1"/>
  <c r="E9" i="1"/>
  <c r="F9" i="1" s="1"/>
  <c r="G9" i="1" s="1"/>
  <c r="H9" i="1" s="1"/>
  <c r="I9" i="1" s="1"/>
  <c r="J9" i="1" s="1"/>
  <c r="K9" i="1" s="1"/>
  <c r="L9" i="1" s="1"/>
  <c r="M9" i="1" s="1"/>
  <c r="N9" i="1" s="1"/>
  <c r="D9" i="1"/>
  <c r="H8" i="1"/>
  <c r="I8" i="1" s="1"/>
  <c r="J8" i="1" s="1"/>
  <c r="K8" i="1" s="1"/>
  <c r="L8" i="1" s="1"/>
  <c r="M8" i="1" s="1"/>
  <c r="N8" i="1" s="1"/>
  <c r="G8" i="1"/>
  <c r="F8" i="1"/>
  <c r="E8" i="1"/>
  <c r="D8" i="1"/>
  <c r="E7" i="1"/>
  <c r="F7" i="1" s="1"/>
  <c r="G7" i="1" s="1"/>
  <c r="H7" i="1" s="1"/>
  <c r="I7" i="1" s="1"/>
  <c r="J7" i="1" s="1"/>
  <c r="K7" i="1" s="1"/>
  <c r="L7" i="1" s="1"/>
  <c r="M7" i="1" s="1"/>
  <c r="N7" i="1" s="1"/>
  <c r="D7" i="1"/>
  <c r="C4" i="1"/>
  <c r="E6" i="1" l="1"/>
  <c r="D4" i="1"/>
  <c r="H16" i="4"/>
  <c r="H17" i="4" s="1"/>
  <c r="P16" i="4"/>
  <c r="P17" i="4" s="1"/>
  <c r="J18" i="4"/>
  <c r="J19" i="4" s="1"/>
  <c r="P5" i="4"/>
  <c r="L11" i="4"/>
  <c r="H13" i="4"/>
  <c r="P13" i="4"/>
  <c r="L15" i="4"/>
  <c r="H14" i="4"/>
  <c r="H15" i="4" s="1"/>
  <c r="P14" i="4"/>
  <c r="P15" i="4" s="1"/>
  <c r="J16" i="4"/>
  <c r="J17" i="4" s="1"/>
  <c r="L18" i="4"/>
  <c r="L19" i="4" s="1"/>
  <c r="Q5" i="4"/>
  <c r="M7" i="4"/>
  <c r="Q9" i="4"/>
  <c r="M11" i="4"/>
  <c r="I13" i="4"/>
  <c r="Q13" i="4"/>
  <c r="M15" i="4"/>
  <c r="I17" i="4"/>
  <c r="Q17" i="4"/>
  <c r="Q14" i="4"/>
  <c r="Q15" i="4" s="1"/>
  <c r="K16" i="4"/>
  <c r="K17" i="4" s="1"/>
  <c r="D18" i="4"/>
  <c r="M18" i="4"/>
  <c r="M19" i="4" s="1"/>
  <c r="G5" i="4"/>
  <c r="O5" i="4"/>
  <c r="K7" i="4"/>
  <c r="G9" i="4"/>
  <c r="O9" i="4"/>
  <c r="K11" i="4"/>
  <c r="G13" i="4"/>
  <c r="O13" i="4"/>
  <c r="K15" i="4"/>
  <c r="G17" i="4"/>
  <c r="K19" i="4"/>
  <c r="J9" i="4"/>
  <c r="F11" i="4"/>
  <c r="N11" i="4"/>
  <c r="J13" i="4"/>
  <c r="N15" i="4"/>
  <c r="L16" i="4"/>
  <c r="L17" i="4" s="1"/>
  <c r="F18" i="4"/>
  <c r="F19" i="4" s="1"/>
  <c r="N18" i="4"/>
  <c r="N19" i="4" s="1"/>
  <c r="K5" i="4"/>
  <c r="K9" i="4"/>
  <c r="G11" i="4"/>
  <c r="O11" i="4"/>
  <c r="K13" i="4"/>
  <c r="G15" i="4"/>
  <c r="O15" i="4"/>
  <c r="M16" i="4"/>
  <c r="M17" i="4" s="1"/>
  <c r="G18" i="4"/>
  <c r="G19" i="4" s="1"/>
  <c r="O18" i="4"/>
  <c r="O19" i="4" s="1"/>
  <c r="N16" i="4"/>
  <c r="N17" i="4" s="1"/>
  <c r="H18" i="4"/>
  <c r="H19" i="4" s="1"/>
  <c r="P18" i="4"/>
  <c r="P19" i="4" s="1"/>
  <c r="I7" i="4"/>
  <c r="Q7" i="4"/>
  <c r="M9" i="4"/>
  <c r="I11" i="4"/>
  <c r="Q11" i="4"/>
  <c r="M13" i="4"/>
  <c r="O16" i="4"/>
  <c r="O17" i="4" s="1"/>
  <c r="I18" i="4"/>
  <c r="I19" i="4" s="1"/>
  <c r="F6" i="1" l="1"/>
  <c r="E4" i="1"/>
  <c r="G6" i="1" l="1"/>
  <c r="F4" i="1"/>
  <c r="H6" i="1" l="1"/>
  <c r="G4" i="1"/>
  <c r="H4" i="1" l="1"/>
  <c r="I6" i="1"/>
  <c r="I4" i="1" l="1"/>
  <c r="J6" i="1"/>
  <c r="J4" i="1" l="1"/>
  <c r="K6" i="1"/>
  <c r="K4" i="1" l="1"/>
  <c r="L6" i="1"/>
  <c r="M6" i="1" l="1"/>
  <c r="L4" i="1"/>
  <c r="N6" i="1" l="1"/>
  <c r="N4" i="1" s="1"/>
  <c r="M4" i="1"/>
</calcChain>
</file>

<file path=xl/sharedStrings.xml><?xml version="1.0" encoding="utf-8"?>
<sst xmlns="http://schemas.openxmlformats.org/spreadsheetml/2006/main" count="407" uniqueCount="166">
  <si>
    <t>表一</t>
  </si>
  <si>
    <t>第        號</t>
  </si>
  <si>
    <t>水權「其他用途（商業用水）」需用水量資料表(範例)</t>
  </si>
  <si>
    <t>本申請案各月份申請
需用水量(CMS)小計</t>
  </si>
  <si>
    <t>各月份申請用水量 (單位：CMS，以下皆同)</t>
  </si>
  <si>
    <t>備註</t>
  </si>
  <si>
    <t>一月</t>
  </si>
  <si>
    <t>二月</t>
  </si>
  <si>
    <t>三月</t>
  </si>
  <si>
    <t>四月</t>
  </si>
  <si>
    <t>五月</t>
  </si>
  <si>
    <t>六月</t>
  </si>
  <si>
    <t>七月</t>
  </si>
  <si>
    <t>八月</t>
  </si>
  <si>
    <t>九月</t>
  </si>
  <si>
    <t>十月</t>
  </si>
  <si>
    <t>十一月</t>
  </si>
  <si>
    <t>十二月</t>
  </si>
  <si>
    <t>序號</t>
  </si>
  <si>
    <t>商業區/商店名稱</t>
  </si>
  <si>
    <t>○○○○商業大樓</t>
  </si>
  <si>
    <t>鼓山區零星商店</t>
  </si>
  <si>
    <t>鹽埕區零星商店</t>
  </si>
  <si>
    <t>左營區零星商店</t>
  </si>
  <si>
    <t>三民區零星商店</t>
  </si>
  <si>
    <t>新興區零星商店</t>
  </si>
  <si>
    <t>前金區零星商店</t>
  </si>
  <si>
    <t>苓雅區零星商店</t>
  </si>
  <si>
    <t>前鎮區零星商店</t>
  </si>
  <si>
    <t>申請人： (簽章)
(多目標水利事業之權利人或用水單位）</t>
  </si>
  <si>
    <t>填表說明：</t>
  </si>
  <si>
    <t>1.</t>
  </si>
  <si>
    <t>其他用途(商業)用水範圍資料表共分為表一「其他用途（商業用水）」需用水量資料表，表二「其他用途（商業用水）」用水範圍地籍資料表，表三「其他用途（商業用水）」用水計畫資料表，表四「其他用途（商業用水）」用水範圍用水戶資料表。表一、表二為必填資料表，表三、表四為視申請人類型選填之佐證資料表，申請人請依下列情形填表：</t>
  </si>
  <si>
    <t>(1)</t>
  </si>
  <si>
    <t>商業區基地（或商店）自行申請用水量達「用水計畫審核管理辦法」標準者，應填寫表一、表二、表三，免填寫表四。</t>
  </si>
  <si>
    <t>(2)</t>
  </si>
  <si>
    <t>個別商店自行申請且申請用水量未達「用水計畫審核管理辦法」標準者，應填寫表一、表二，免填寫表三、表四。</t>
  </si>
  <si>
    <t>(3)</t>
  </si>
  <si>
    <t>申請人非用水人時（如自來水事業），應填寫表一、表二，並依下列情形填寫相關佐證資料：</t>
  </si>
  <si>
    <t>●</t>
  </si>
  <si>
    <t>商業區基地（或商店）有用水計畫者，於表三填寫該商業區基地（或商店）用水計畫內容。</t>
  </si>
  <si>
    <t>商業區基地（或商店）無用水計畫者，於表四填寫該商業區基地（或商店）用水戶資料。</t>
  </si>
  <si>
    <t>2.</t>
  </si>
  <si>
    <t>本表之「序號」、「商業區/商店名稱」欄位不可重複，且須與表二、表三、表四之「表一序號」、「商業區/商店」一致。若申請人非用水人，且商業用水範圍為零星商店，得需鄉鎮市區名稱+零星商店表示，但用水範圍含括兩個(含)以上鄉鎮市區，則需分別填寫紀錄。</t>
  </si>
  <si>
    <t>3.</t>
  </si>
  <si>
    <t>本表之「本申請案各月份申請商業需用水量(CMS)小計」欄，表示各商業區/商店/目的事業之該月份申請用水量小計值。其申請之月份應與申請書之「每月用水日數」之月份一致。</t>
  </si>
  <si>
    <t>4.</t>
  </si>
  <si>
    <t>單一商業區或商店填寫之各單一月份申請需用水量加總所有申請案之累計值應小於或等於表三之「水權申請年限日用水量(CMS)」或表四之用水戶小計(CMS)之各月份中最大值。</t>
  </si>
  <si>
    <t>5.</t>
  </si>
  <si>
    <t>以網路系統提交者，應檢附「用水範圍回執聯」(須完成簽章)，併同水權登記申請相關文件，提交給水權主管機關，供登記關聯作業之依據，無須繳交光碟片(電子檔)。如不以網路系統提交，且本表在二頁以下者，應以簽章後紙本提交；但本表資料在三頁以上者，應以光碟片(電子檔)提交，一案一份光碟，並檢附已簽章之第一頁及最後一頁紙本。</t>
  </si>
  <si>
    <t>6.</t>
  </si>
  <si>
    <t>多目標水利事業之水權總登記，應由權利人或用水單位（例如台灣自來水股份有限公司）負責填列表格資料及簽章。</t>
  </si>
  <si>
    <t>表二</t>
  </si>
  <si>
    <t>水權「其他用途(商業用水)」用水範圍地籍資料表(範例)</t>
  </si>
  <si>
    <t>表一序號</t>
  </si>
  <si>
    <t>縣市別</t>
  </si>
  <si>
    <t>鄉鎮
市區別</t>
  </si>
  <si>
    <t>段\
段代碼</t>
  </si>
  <si>
    <t>小段</t>
  </si>
  <si>
    <t>地號</t>
  </si>
  <si>
    <t>備註(門牌地址)</t>
  </si>
  <si>
    <t>高雄市</t>
  </si>
  <si>
    <t>鼓山區</t>
  </si>
  <si>
    <t>高雄市鼓山區○○○路○○○號</t>
  </si>
  <si>
    <t>鹽埕區</t>
  </si>
  <si>
    <t>左營區</t>
  </si>
  <si>
    <t>三民區</t>
  </si>
  <si>
    <t>新興區</t>
  </si>
  <si>
    <t>前金區</t>
  </si>
  <si>
    <t>苓雅區</t>
  </si>
  <si>
    <t>前鎮區</t>
  </si>
  <si>
    <t>本表基於土地(門牌地址)唯一之原則，請一筆地號(門牌地址)紀錄為一筆資料，若申請人非用水單位，無法取得用水單位之地籍地號資料者，請於「備註」欄位填寫完整之門牌地址，如台南市安南區安明路三段500號代表之。</t>
  </si>
  <si>
    <t>本表之「表一序號」、「商業區/商店名稱」須與表一之「序號」、「商業區/商店名稱」欄位一致。</t>
  </si>
  <si>
    <t>若商業用水範圍為商業區/零星商店，得需填明縣市、鄉鎮市區名稱表示，但用水範圍含括兩個(含)以上鄉鎮市區，則需分別填寫紀錄。</t>
  </si>
  <si>
    <t xml:space="preserve">本表之「地段、小段」與「段代碼」得二擇一填寫。
</t>
  </si>
  <si>
    <t>本表之「地號」統一以八碼書寫，如「0001-0000」所示。</t>
  </si>
  <si>
    <t>表三</t>
  </si>
  <si>
    <t>水權「其他用途」用水計畫資料表(範例)</t>
  </si>
  <si>
    <t>用水計畫名稱</t>
  </si>
  <si>
    <t>用水對象或水源供應方式</t>
  </si>
  <si>
    <t>單日最大
用水量(CMD)</t>
  </si>
  <si>
    <t>水權申請年限
日用水量(CMD)</t>
  </si>
  <si>
    <t>水權申請年限
日用水量(CMS)</t>
  </si>
  <si>
    <t>○○○○商業大樓新建工程</t>
  </si>
  <si>
    <t>使用分區為特定商業專用B 區，預定興建地上32 層、地下6 層之大型精品購物中心及國際觀光酒店。水源供應方式為自來水2318CMD。</t>
  </si>
  <si>
    <t>單一商業區/商店用水量如符合「用水計畫審核管理辦法」規定者，應填寫本表。申請人非用水人且未取得用水人用水計畫者，得免填寫。</t>
  </si>
  <si>
    <t>單一商業區/商店如有多筆水權或臨時用水者，各申請單之本表填寫內容應相同一致，以符合水利法第17條規定。</t>
  </si>
  <si>
    <t>本表之「表一序號」、「商業區/商店名稱」須與表一之「序號」、「商業區/商店/目的事業名稱」欄位一致。</t>
  </si>
  <si>
    <t>本表之「用水計畫名稱」欄位應與送審或已核准之用水計畫名稱一致，供主管機關勾稽查詢。</t>
  </si>
  <si>
    <t>本表之「用水對象或水源供應方式」欄位，應簡述產業性質、使用分區或水源供應方式等資訊。</t>
  </si>
  <si>
    <t>本表之「單日最大用水量(CMD)」係指開發完成進入營運使用階段之單日最大用水量，應填明用水計畫之單日最大用水量(CMD)。</t>
  </si>
  <si>
    <t>7.</t>
  </si>
  <si>
    <t>本表之「水權申請年限日用水量(CMD)」，應填報水權申請案最終年對應用水計畫該年度之單日最大用水量，同一目的事業加總所有申請案之水權申請年限日用水量累計值應小於或等於單日最大用水量。若水權申請年限日用水量(CMD)與單日最大用水量(CMD)不同者，亦應於備註欄塡明原因，供主管機關查核。如：用水計畫終期年為115年，本申請案水權申請年限至111年。</t>
  </si>
  <si>
    <t>8.</t>
  </si>
  <si>
    <t>本表之「水權申請年限日用水量(CMS)，申請人應依上述之水權申請年限日用水量(CMD)並依水權登記申請書之「每日用水時數」換算成CMS，作為本案表一商業區/商店/目的事業各月份申請用水量之審核上限。</t>
  </si>
  <si>
    <r>
      <rPr>
        <sz val="14"/>
        <color rgb="FF000000"/>
        <rFont val="標楷體"/>
        <family val="4"/>
        <charset val="136"/>
      </rPr>
      <t>表四</t>
    </r>
  </si>
  <si>
    <r>
      <rPr>
        <sz val="18"/>
        <color rgb="FF000000"/>
        <rFont val="標楷體"/>
        <family val="4"/>
        <charset val="136"/>
      </rPr>
      <t>水權「其他用途</t>
    </r>
    <r>
      <rPr>
        <sz val="18"/>
        <color rgb="FF000000"/>
        <rFont val="Times New Roman"/>
        <family val="1"/>
      </rPr>
      <t>(</t>
    </r>
    <r>
      <rPr>
        <sz val="18"/>
        <color rgb="FF000000"/>
        <rFont val="標楷體"/>
        <family val="4"/>
        <charset val="136"/>
      </rPr>
      <t>商業用水</t>
    </r>
    <r>
      <rPr>
        <sz val="18"/>
        <color rgb="FF000000"/>
        <rFont val="Times New Roman"/>
        <family val="1"/>
      </rPr>
      <t>)</t>
    </r>
    <r>
      <rPr>
        <sz val="18"/>
        <color rgb="FF000000"/>
        <rFont val="標楷體"/>
        <family val="4"/>
        <charset val="136"/>
      </rPr>
      <t>」用水範圍用水戶資料表</t>
    </r>
    <r>
      <rPr>
        <sz val="18"/>
        <color rgb="FF000000"/>
        <rFont val="Times New Roman"/>
        <family val="1"/>
      </rPr>
      <t>(</t>
    </r>
    <r>
      <rPr>
        <sz val="18"/>
        <color rgb="FF000000"/>
        <rFont val="標楷體"/>
        <family val="4"/>
        <charset val="136"/>
      </rPr>
      <t>範例</t>
    </r>
    <r>
      <rPr>
        <sz val="18"/>
        <color rgb="FF000000"/>
        <rFont val="Times New Roman"/>
        <family val="1"/>
      </rPr>
      <t>)</t>
    </r>
  </si>
  <si>
    <r>
      <rPr>
        <sz val="12"/>
        <color rgb="FF000000"/>
        <rFont val="標楷體"/>
        <family val="4"/>
        <charset val="136"/>
      </rPr>
      <t>輸水損失參數</t>
    </r>
  </si>
  <si>
    <r>
      <rPr>
        <sz val="12"/>
        <color rgb="FF000000"/>
        <rFont val="標楷體"/>
        <family val="4"/>
        <charset val="136"/>
      </rPr>
      <t>淨水處理參數</t>
    </r>
  </si>
  <si>
    <t>水表統計年度：</t>
  </si>
  <si>
    <t>年</t>
  </si>
  <si>
    <r>
      <rPr>
        <sz val="12"/>
        <color rgb="FF000000"/>
        <rFont val="標楷體"/>
        <family val="4"/>
        <charset val="136"/>
      </rPr>
      <t>表一序號</t>
    </r>
  </si>
  <si>
    <t>商業區/商店</t>
  </si>
  <si>
    <r>
      <rPr>
        <sz val="12"/>
        <color rgb="FF000000"/>
        <rFont val="標楷體"/>
        <family val="4"/>
        <charset val="136"/>
      </rPr>
      <t>用水戶數</t>
    </r>
  </si>
  <si>
    <r>
      <rPr>
        <sz val="12"/>
        <color rgb="FF000000"/>
        <rFont val="標楷體"/>
        <family val="4"/>
        <charset val="136"/>
      </rPr>
      <t>單位</t>
    </r>
  </si>
  <si>
    <r>
      <t>1</t>
    </r>
    <r>
      <rPr>
        <sz val="14"/>
        <color rgb="FF000000"/>
        <rFont val="標楷體"/>
        <family val="4"/>
        <charset val="136"/>
      </rPr>
      <t>月</t>
    </r>
  </si>
  <si>
    <r>
      <t>2</t>
    </r>
    <r>
      <rPr>
        <sz val="14"/>
        <color rgb="FF000000"/>
        <rFont val="標楷體"/>
        <family val="4"/>
        <charset val="136"/>
      </rPr>
      <t>月</t>
    </r>
  </si>
  <si>
    <r>
      <t>3</t>
    </r>
    <r>
      <rPr>
        <sz val="14"/>
        <color rgb="FF000000"/>
        <rFont val="標楷體"/>
        <family val="4"/>
        <charset val="136"/>
      </rPr>
      <t>月</t>
    </r>
  </si>
  <si>
    <r>
      <t>4</t>
    </r>
    <r>
      <rPr>
        <sz val="14"/>
        <color rgb="FF000000"/>
        <rFont val="標楷體"/>
        <family val="4"/>
        <charset val="136"/>
      </rPr>
      <t>月</t>
    </r>
  </si>
  <si>
    <r>
      <t>5</t>
    </r>
    <r>
      <rPr>
        <sz val="14"/>
        <color rgb="FF000000"/>
        <rFont val="標楷體"/>
        <family val="4"/>
        <charset val="136"/>
      </rPr>
      <t>月</t>
    </r>
  </si>
  <si>
    <r>
      <t>6</t>
    </r>
    <r>
      <rPr>
        <sz val="14"/>
        <color rgb="FF000000"/>
        <rFont val="標楷體"/>
        <family val="4"/>
        <charset val="136"/>
      </rPr>
      <t>月</t>
    </r>
  </si>
  <si>
    <r>
      <t>7</t>
    </r>
    <r>
      <rPr>
        <sz val="14"/>
        <color rgb="FF000000"/>
        <rFont val="標楷體"/>
        <family val="4"/>
        <charset val="136"/>
      </rPr>
      <t>月</t>
    </r>
  </si>
  <si>
    <r>
      <t>8</t>
    </r>
    <r>
      <rPr>
        <sz val="14"/>
        <color rgb="FF000000"/>
        <rFont val="標楷體"/>
        <family val="4"/>
        <charset val="136"/>
      </rPr>
      <t>月</t>
    </r>
  </si>
  <si>
    <r>
      <t>9</t>
    </r>
    <r>
      <rPr>
        <sz val="14"/>
        <color rgb="FF000000"/>
        <rFont val="標楷體"/>
        <family val="4"/>
        <charset val="136"/>
      </rPr>
      <t>月</t>
    </r>
  </si>
  <si>
    <r>
      <t>10</t>
    </r>
    <r>
      <rPr>
        <sz val="14"/>
        <color rgb="FF000000"/>
        <rFont val="標楷體"/>
        <family val="4"/>
        <charset val="136"/>
      </rPr>
      <t>月</t>
    </r>
  </si>
  <si>
    <r>
      <t>11</t>
    </r>
    <r>
      <rPr>
        <sz val="14"/>
        <color rgb="FF000000"/>
        <rFont val="標楷體"/>
        <family val="4"/>
        <charset val="136"/>
      </rPr>
      <t>月</t>
    </r>
  </si>
  <si>
    <r>
      <t>12</t>
    </r>
    <r>
      <rPr>
        <sz val="14"/>
        <color rgb="FF000000"/>
        <rFont val="標楷體"/>
        <family val="4"/>
        <charset val="136"/>
      </rPr>
      <t>月</t>
    </r>
  </si>
  <si>
    <r>
      <rPr>
        <sz val="12"/>
        <color rgb="FF000000"/>
        <rFont val="標楷體"/>
        <family val="4"/>
        <charset val="136"/>
      </rPr>
      <t>備註</t>
    </r>
  </si>
  <si>
    <r>
      <rPr>
        <sz val="12"/>
        <color rgb="FF000000"/>
        <rFont val="標楷體"/>
        <family val="4"/>
        <charset val="136"/>
      </rPr>
      <t>鼓山區零星商店</t>
    </r>
  </si>
  <si>
    <r>
      <rPr>
        <sz val="12"/>
        <color rgb="FF000000"/>
        <rFont val="標楷體"/>
        <family val="4"/>
        <charset val="136"/>
      </rPr>
      <t>小計</t>
    </r>
    <r>
      <rPr>
        <sz val="12"/>
        <color rgb="FF000000"/>
        <rFont val="Times New Roman"/>
        <family val="1"/>
      </rPr>
      <t>(</t>
    </r>
    <r>
      <rPr>
        <sz val="12"/>
        <color rgb="FF000000"/>
        <rFont val="標楷體"/>
        <family val="4"/>
        <charset val="136"/>
      </rPr>
      <t>度</t>
    </r>
    <r>
      <rPr>
        <sz val="12"/>
        <color rgb="FF000000"/>
        <rFont val="Times New Roman"/>
        <family val="1"/>
      </rPr>
      <t>)</t>
    </r>
  </si>
  <si>
    <r>
      <rPr>
        <b/>
        <sz val="12"/>
        <color rgb="FF000000"/>
        <rFont val="標楷體"/>
        <family val="4"/>
        <charset val="136"/>
      </rPr>
      <t>小計</t>
    </r>
    <r>
      <rPr>
        <b/>
        <sz val="12"/>
        <color rgb="FF000000"/>
        <rFont val="Times New Roman"/>
        <family val="1"/>
      </rPr>
      <t>(CMS)</t>
    </r>
  </si>
  <si>
    <r>
      <rPr>
        <sz val="12"/>
        <color rgb="FF000000"/>
        <rFont val="標楷體"/>
        <family val="4"/>
        <charset val="136"/>
      </rPr>
      <t>鹽埕區零星商店</t>
    </r>
  </si>
  <si>
    <r>
      <rPr>
        <sz val="12"/>
        <color rgb="FF000000"/>
        <rFont val="標楷體"/>
        <family val="4"/>
        <charset val="136"/>
      </rPr>
      <t>左營區零星商店</t>
    </r>
  </si>
  <si>
    <r>
      <rPr>
        <sz val="12"/>
        <color rgb="FF000000"/>
        <rFont val="標楷體"/>
        <family val="4"/>
        <charset val="136"/>
      </rPr>
      <t>三民區零星商店</t>
    </r>
  </si>
  <si>
    <r>
      <rPr>
        <sz val="12"/>
        <color rgb="FF000000"/>
        <rFont val="標楷體"/>
        <family val="4"/>
        <charset val="136"/>
      </rPr>
      <t>新興區零星商店</t>
    </r>
  </si>
  <si>
    <r>
      <rPr>
        <sz val="12"/>
        <color rgb="FF000000"/>
        <rFont val="標楷體"/>
        <family val="4"/>
        <charset val="136"/>
      </rPr>
      <t>前金區零星商店</t>
    </r>
  </si>
  <si>
    <r>
      <rPr>
        <sz val="12"/>
        <color rgb="FF000000"/>
        <rFont val="標楷體"/>
        <family val="4"/>
        <charset val="136"/>
      </rPr>
      <t>苓雅區零星商店</t>
    </r>
  </si>
  <si>
    <r>
      <rPr>
        <sz val="12"/>
        <color rgb="FF000000"/>
        <rFont val="標楷體"/>
        <family val="4"/>
        <charset val="136"/>
      </rPr>
      <t>前鎮區零星商店</t>
    </r>
  </si>
  <si>
    <t>申請人非用水人且申請用水範圍係行政區內有諸多零星商店者，應以本表列出用水戶前一年度各月份用水度數，供主管機關審查事業所需之參考</t>
  </si>
  <si>
    <t>本表上方之「用戶水表統計年度」，請填報申請案上一年度之年度資料，以供主關機關參考。</t>
  </si>
  <si>
    <t>本表上方之輸水損失參數、淨水處理參數，請自來水事業申請人根據各區處之供水系統狀況輸入此二參數值，以供主關機關參考。</t>
  </si>
  <si>
    <t>本表之「商業區/商店」須與表一填寫之內容一致；申請人應依據用水人用水紀錄填寫本表之「用水戶名稱」及「用水種別」資料。</t>
  </si>
  <si>
    <t>本表下方之各用水戶各月份用水紀錄所示用水量，係指各用水戶水表紀錄之用水度數，此為淨水後用水量。</t>
  </si>
  <si>
    <t>本表上方之統計分成兩部分，「小計(度)」係指各用水戶之用水度數小計值；「小計(cms)」係根據用水度數小計值/(1-輸水損失參數)/(1-淨水處理參數)/用水日數/86,400計算得之。</t>
  </si>
  <si>
    <t>為初設水表，尚無歷史紀錄供應紀錄者，無須列入。</t>
  </si>
  <si>
    <r>
      <rPr>
        <sz val="12"/>
        <color rgb="FF000000"/>
        <rFont val="標楷體"/>
        <family val="4"/>
        <charset val="136"/>
      </rPr>
      <t>流水號</t>
    </r>
  </si>
  <si>
    <r>
      <rPr>
        <sz val="12"/>
        <color rgb="FF000000"/>
        <rFont val="標楷體"/>
        <family val="4"/>
        <charset val="136"/>
      </rPr>
      <t>用戶名稱</t>
    </r>
  </si>
  <si>
    <r>
      <rPr>
        <sz val="12"/>
        <color rgb="FF000000"/>
        <rFont val="標楷體"/>
        <family val="4"/>
        <charset val="136"/>
      </rPr>
      <t>用水種別</t>
    </r>
  </si>
  <si>
    <r>
      <rPr>
        <sz val="14"/>
        <color rgb="FF000000"/>
        <rFont val="標楷體"/>
        <family val="4"/>
        <charset val="136"/>
      </rPr>
      <t>各用水戶各月份水表紀錄</t>
    </r>
    <r>
      <rPr>
        <sz val="14"/>
        <color rgb="FF000000"/>
        <rFont val="Times New Roman"/>
        <family val="1"/>
      </rPr>
      <t>(</t>
    </r>
    <r>
      <rPr>
        <sz val="14"/>
        <color rgb="FF000000"/>
        <rFont val="標楷體"/>
        <family val="4"/>
        <charset val="136"/>
      </rPr>
      <t>度</t>
    </r>
    <r>
      <rPr>
        <sz val="14"/>
        <color rgb="FF000000"/>
        <rFont val="Times New Roman"/>
        <family val="1"/>
      </rPr>
      <t>)</t>
    </r>
  </si>
  <si>
    <r>
      <t>Costco</t>
    </r>
    <r>
      <rPr>
        <sz val="12"/>
        <color rgb="FF0000FF"/>
        <rFont val="標楷體"/>
        <family val="4"/>
        <charset val="136"/>
      </rPr>
      <t>好市多</t>
    </r>
    <r>
      <rPr>
        <sz val="12"/>
        <color rgb="FF0000FF"/>
        <rFont val="Times New Roman"/>
        <family val="1"/>
      </rPr>
      <t>-</t>
    </r>
    <r>
      <rPr>
        <sz val="12"/>
        <color rgb="FF0000FF"/>
        <rFont val="標楷體"/>
        <family val="4"/>
        <charset val="136"/>
      </rPr>
      <t>ＯＯ店</t>
    </r>
  </si>
  <si>
    <t>碳ＯＯＯ燒肉</t>
  </si>
  <si>
    <r>
      <rPr>
        <sz val="12"/>
        <color rgb="FF0000FF"/>
        <rFont val="標楷體"/>
        <family val="4"/>
        <charset val="136"/>
      </rPr>
      <t>ＯＯＯ</t>
    </r>
    <r>
      <rPr>
        <sz val="12"/>
        <color rgb="FF0000FF"/>
        <rFont val="Times New Roman"/>
        <family val="1"/>
      </rPr>
      <t>ktv</t>
    </r>
  </si>
  <si>
    <t>ＯＯ鍋物</t>
  </si>
  <si>
    <r>
      <rPr>
        <sz val="12"/>
        <color rgb="FF0000FF"/>
        <rFont val="標楷體"/>
        <family val="4"/>
        <charset val="136"/>
      </rPr>
      <t>ＯＯＯ原味餐廳</t>
    </r>
  </si>
  <si>
    <t>高雄ＯＯＯ店</t>
  </si>
  <si>
    <t>ＯＯ屋明誠店</t>
  </si>
  <si>
    <r>
      <rPr>
        <sz val="12"/>
        <color rgb="FF0000FF"/>
        <rFont val="標楷體"/>
        <family val="4"/>
        <charset val="136"/>
      </rPr>
      <t>苓雅區零星商店</t>
    </r>
  </si>
  <si>
    <r>
      <rPr>
        <sz val="12"/>
        <color rgb="FF0000FF"/>
        <rFont val="標楷體"/>
        <family val="4"/>
        <charset val="136"/>
      </rPr>
      <t>高雄市國軍英雄館</t>
    </r>
  </si>
  <si>
    <r>
      <rPr>
        <sz val="12"/>
        <color rgb="FF0000FF"/>
        <rFont val="標楷體"/>
        <family val="4"/>
        <charset val="136"/>
      </rPr>
      <t>左營區零星商店</t>
    </r>
  </si>
  <si>
    <t>○○麻辣鍋</t>
  </si>
  <si>
    <t>ＯＯ自由旗艦館</t>
  </si>
  <si>
    <t>ＯＯ電影院</t>
  </si>
  <si>
    <t>ＯＯ酒店</t>
  </si>
  <si>
    <t>ＯＯ飯店</t>
  </si>
  <si>
    <t>ＯＯＯ飯店</t>
  </si>
  <si>
    <t>高雄ＯＯ巨蛋店</t>
  </si>
  <si>
    <t>高雄ＯＯ牛排專賣店</t>
  </si>
  <si>
    <t>ＯＯＯ高雄店</t>
  </si>
  <si>
    <t>ＯＯＯＯ高雄左營店</t>
  </si>
  <si>
    <t>ＯＯＯＯ高雄駁二店</t>
  </si>
  <si>
    <t>ＯＯＯ高雄駁二店</t>
  </si>
  <si>
    <t>ＯＯＯＯ國際旅館</t>
  </si>
  <si>
    <t>ＯＯＯ三民店</t>
  </si>
  <si>
    <t>ＯＯ高雄店</t>
  </si>
  <si>
    <t>ＯＯＯＯ高雄店</t>
  </si>
  <si>
    <t>ＯＯＯＯ高雄前鎮店</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</si>
</sst>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0&quot; &quot;;[Red]&quot;(&quot;0.00&quot;)&quot;"/>
    <numFmt numFmtId="177" formatCode="0.0000&quot; &quot;;[Red]&quot;(&quot;0.0000&quot;)&quot;;&quot;-&quot;"/>
    <numFmt numFmtId="178" formatCode="0.0000"/>
    <numFmt numFmtId="179" formatCode="0&quot; &quot;;&quot;-&quot;0&quot; &quot;;&quot;-&quot;00&quot; &quot;;@&quot; &quot;"/>
    <numFmt numFmtId="180" formatCode="#,##0.0000&quot; &quot;;&quot;-&quot;#,##0.0000&quot; &quot;;&quot;-&quot;00&quot; &quot;;@&quot; &quot;"/>
    <numFmt numFmtId="181" formatCode="0&quot; &quot;;[Red]&quot;(&quot;0&quot;)&quot;"/>
    <numFmt numFmtId="182" formatCode="0.0000&quot; &quot;;[Red]&quot;(&quot;0.0000&quot;)&quot;"/>
    <numFmt numFmtId="183" formatCode="0.000"/>
    <numFmt numFmtId="184" formatCode="[$NT$-404]#,##0.00;[Red]&quot;-&quot;[$NT$-404]#,##0.00"/>
    <numFmt numFmtId="185" formatCode="#,##0.00&quot; &quot;;&quot;-&quot;#,##0.00&quot; &quot;;&quot;-&quot;00&quot; &quot;;@&quot; &quot;"/>
  </numFmts>
  <fonts count="39">
    <font>
      <sz val="12"/>
      <color theme="1"/>
      <name val="Liberation Sans"/>
      <family val="1"/>
    </font>
    <font>
      <sz val="12"/>
      <color theme="1"/>
      <name val="Liberation Sans"/>
      <family val="1"/>
    </font>
    <font>
      <b/>
      <sz val="10"/>
      <color rgb="FF000000"/>
      <name val="Liberation Sans"/>
      <family val="1"/>
    </font>
    <font>
      <sz val="10"/>
      <color rgb="FFFFFFFF"/>
      <name val="Liberation Sans"/>
      <family val="1"/>
    </font>
    <font>
      <sz val="10"/>
      <color rgb="FFCC0000"/>
      <name val="Liberation Sans"/>
      <family val="1"/>
    </font>
    <font>
      <b/>
      <sz val="10"/>
      <color rgb="FFFFFFFF"/>
      <name val="Liberation Sans"/>
      <family val="1"/>
    </font>
    <font>
      <i/>
      <sz val="10"/>
      <color rgb="FF808080"/>
      <name val="Liberation Sans"/>
      <family val="1"/>
    </font>
    <font>
      <sz val="10"/>
      <color rgb="FF006600"/>
      <name val="Liberation Sans"/>
      <family val="1"/>
    </font>
    <font>
      <b/>
      <i/>
      <sz val="16"/>
      <color theme="1"/>
      <name val="Liberation Sans"/>
      <family val="1"/>
    </font>
    <font>
      <b/>
      <sz val="24"/>
      <color rgb="FF000000"/>
      <name val="Liberation Sans"/>
      <family val="1"/>
    </font>
    <font>
      <sz val="18"/>
      <color rgb="FF000000"/>
      <name val="Liberation Sans"/>
      <family val="1"/>
    </font>
    <font>
      <sz val="12"/>
      <color rgb="FF000000"/>
      <name val="Liberation Sans"/>
      <family val="1"/>
    </font>
    <font>
      <sz val="10"/>
      <color rgb="FF996600"/>
      <name val="Liberation Sans"/>
      <family val="1"/>
    </font>
    <font>
      <sz val="10"/>
      <color rgb="FF333333"/>
      <name val="Liberation Sans"/>
      <family val="1"/>
    </font>
    <font>
      <b/>
      <i/>
      <u/>
      <sz val="12"/>
      <color theme="1"/>
      <name val="Liberation Sans"/>
      <family val="1"/>
    </font>
    <font>
      <sz val="10"/>
      <color rgb="FF000000"/>
      <name val="Liberation Sans"/>
      <family val="1"/>
    </font>
    <font>
      <sz val="14"/>
      <color rgb="FF000000"/>
      <name val="標楷體"/>
      <family val="4"/>
      <charset val="136"/>
    </font>
    <font>
      <sz val="18"/>
      <color rgb="FF000000"/>
      <name val="標楷體"/>
      <family val="4"/>
      <charset val="136"/>
    </font>
    <font>
      <sz val="12"/>
      <color rgb="FF000000"/>
      <name val="標楷體"/>
      <family val="4"/>
      <charset val="136"/>
    </font>
    <font>
      <sz val="10"/>
      <color rgb="FFC00000"/>
      <name val="標楷體"/>
      <family val="4"/>
      <charset val="136"/>
    </font>
    <font>
      <sz val="12"/>
      <color rgb="FF0000FF"/>
      <name val="標楷體"/>
      <family val="4"/>
      <charset val="136"/>
    </font>
    <font>
      <sz val="10"/>
      <color rgb="FF0000FF"/>
      <name val="Times New Roman"/>
      <family val="1"/>
    </font>
    <font>
      <b/>
      <sz val="14"/>
      <color rgb="FF000000"/>
      <name val="標楷體"/>
      <family val="4"/>
      <charset val="136"/>
    </font>
    <font>
      <sz val="9"/>
      <color rgb="FF000000"/>
      <name val="標楷體"/>
      <family val="4"/>
      <charset val="136"/>
    </font>
    <font>
      <sz val="9"/>
      <name val="細明體"/>
      <family val="3"/>
      <charset val="136"/>
    </font>
    <font>
      <sz val="12"/>
      <color rgb="FFC00000"/>
      <name val="標楷體"/>
      <family val="4"/>
      <charset val="136"/>
    </font>
    <font>
      <sz val="14"/>
      <color rgb="FF000000"/>
      <name val="Times New Roman"/>
      <family val="1"/>
    </font>
    <font>
      <sz val="18"/>
      <color rgb="FF000000"/>
      <name val="Times New Roman"/>
      <family val="1"/>
    </font>
    <font>
      <sz val="12"/>
      <color rgb="FF000000"/>
      <name val="Times New Roman"/>
      <family val="1"/>
    </font>
    <font>
      <sz val="12"/>
      <color rgb="FF000000"/>
      <name val="Liberation Serif"/>
    </font>
    <font>
      <sz val="18"/>
      <color rgb="FFC00000"/>
      <name val="Times New Roman"/>
      <family val="1"/>
    </font>
    <font>
      <sz val="12"/>
      <color rgb="FF0000FF"/>
      <name val="Times New Roman"/>
      <family val="1"/>
    </font>
    <font>
      <sz val="12"/>
      <color rgb="FFC00000"/>
      <name val="Times New Roman"/>
      <family val="1"/>
    </font>
    <font>
      <sz val="11"/>
      <color rgb="FF000000"/>
      <name val="Times New Roman"/>
      <family val="1"/>
    </font>
    <font>
      <b/>
      <sz val="12"/>
      <color rgb="FF000000"/>
      <name val="Times New Roman"/>
      <family val="1"/>
    </font>
    <font>
      <b/>
      <sz val="12"/>
      <color rgb="FF000000"/>
      <name val="標楷體"/>
      <family val="4"/>
      <charset val="136"/>
    </font>
    <font>
      <sz val="12"/>
      <color theme="1"/>
      <name val="標楷體"/>
      <family val="4"/>
      <charset val="136"/>
    </font>
    <font>
      <sz val="12"/>
      <color theme="1"/>
      <name val="Times New Roman"/>
      <family val="1"/>
    </font>
    <font>
      <sz val="11"/>
      <color rgb="FF000000"/>
      <name val="標楷體"/>
      <family val="4"/>
      <charset val="136"/>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s>
  <borders count="19">
    <border>
      <left/>
      <right/>
      <top/>
      <bottom/>
      <diagonal/>
    </border>
    <border>
      <left style="thin">
        <color rgb="FF808080"/>
      </left>
      <right style="thin">
        <color rgb="FF808080"/>
      </right>
      <top style="thin">
        <color rgb="FF808080"/>
      </top>
      <bottom style="thin">
        <color rgb="FF80808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s>
  <cellStyleXfs count="27">
    <xf numFmtId="0" fontId="0" fillId="0" borderId="0">
      <alignment vertical="center"/>
    </xf>
    <xf numFmtId="185" fontId="1" fillId="0" borderId="0">
      <alignment vertical="center"/>
    </xf>
    <xf numFmtId="0" fontId="2" fillId="0" borderId="0">
      <alignment vertical="center"/>
    </xf>
    <xf numFmtId="0" fontId="3" fillId="2" borderId="0">
      <alignment vertical="center"/>
    </xf>
    <xf numFmtId="0" fontId="3" fillId="3" borderId="0">
      <alignment vertical="center"/>
    </xf>
    <xf numFmtId="0" fontId="2" fillId="4" borderId="0">
      <alignment vertical="center"/>
    </xf>
    <xf numFmtId="0" fontId="4" fillId="5" borderId="0">
      <alignment vertical="center"/>
    </xf>
    <xf numFmtId="0" fontId="5" fillId="6" borderId="0">
      <alignment vertical="center"/>
    </xf>
    <xf numFmtId="0" fontId="6" fillId="0" borderId="0">
      <alignment vertical="center"/>
    </xf>
    <xf numFmtId="0" fontId="7" fillId="7" borderId="0">
      <alignment vertical="center"/>
    </xf>
    <xf numFmtId="0" fontId="8" fillId="0" borderId="0">
      <alignment horizontal="center" vertical="center"/>
    </xf>
    <xf numFmtId="0" fontId="9" fillId="0" borderId="0">
      <alignment vertical="center"/>
    </xf>
    <xf numFmtId="0" fontId="10" fillId="0" borderId="0">
      <alignment vertical="center"/>
    </xf>
    <xf numFmtId="0" fontId="11" fillId="0" borderId="0">
      <alignment vertical="center"/>
    </xf>
    <xf numFmtId="0" fontId="8" fillId="0" borderId="0">
      <alignment horizontal="center" vertical="center" textRotation="90"/>
    </xf>
    <xf numFmtId="0" fontId="12" fillId="8" borderId="0">
      <alignment vertical="center"/>
    </xf>
    <xf numFmtId="0" fontId="13" fillId="8" borderId="1">
      <alignment vertical="center"/>
    </xf>
    <xf numFmtId="0" fontId="14" fillId="0" borderId="0">
      <alignment vertical="center"/>
    </xf>
    <xf numFmtId="184" fontId="14" fillId="0" borderId="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xf numFmtId="0" fontId="11" fillId="0" borderId="0"/>
    <xf numFmtId="0" fontId="15" fillId="0" borderId="0"/>
    <xf numFmtId="0" fontId="11" fillId="0" borderId="0">
      <alignment vertical="center"/>
    </xf>
    <xf numFmtId="185" fontId="1" fillId="0" borderId="0">
      <alignment vertical="center"/>
    </xf>
  </cellStyleXfs>
  <cellXfs count="101">
    <xf numFmtId="0" fontId="0" fillId="0" borderId="0" xfId="0">
      <alignment vertical="center"/>
    </xf>
    <xf numFmtId="0" fontId="16" fillId="9" borderId="0" xfId="0" applyFont="1" applyFill="1" applyAlignment="1">
      <alignment vertical="center"/>
    </xf>
    <xf numFmtId="0" fontId="18" fillId="8" borderId="6" xfId="0" applyFont="1" applyFill="1" applyBorder="1" applyAlignment="1" applyProtection="1">
      <alignment horizontal="center" vertical="center" wrapText="1"/>
    </xf>
    <xf numFmtId="177" fontId="19" fillId="8" borderId="6" xfId="0" applyNumberFormat="1" applyFont="1" applyFill="1" applyBorder="1" applyAlignment="1">
      <alignment horizontal="right" vertical="center"/>
    </xf>
    <xf numFmtId="0" fontId="18" fillId="8" borderId="7" xfId="0" applyFont="1" applyFill="1" applyBorder="1" applyAlignment="1" applyProtection="1">
      <alignment horizontal="center" vertical="center" wrapText="1"/>
    </xf>
    <xf numFmtId="176" fontId="18" fillId="8" borderId="8" xfId="0" applyNumberFormat="1" applyFont="1" applyFill="1" applyBorder="1" applyAlignment="1">
      <alignment vertical="center" wrapText="1"/>
    </xf>
    <xf numFmtId="176" fontId="18" fillId="8" borderId="6" xfId="0" applyNumberFormat="1" applyFont="1" applyFill="1" applyBorder="1" applyAlignment="1">
      <alignment horizontal="center" vertical="center" wrapText="1"/>
    </xf>
    <xf numFmtId="0" fontId="18" fillId="8" borderId="6" xfId="25" applyFont="1" applyFill="1" applyBorder="1" applyAlignment="1" applyProtection="1">
      <alignment horizontal="center" vertical="center" wrapText="1"/>
    </xf>
    <xf numFmtId="0" fontId="20" fillId="9" borderId="8" xfId="0" applyFont="1" applyFill="1" applyBorder="1" applyAlignment="1">
      <alignment horizontal="center" vertical="center" wrapText="1"/>
    </xf>
    <xf numFmtId="0" fontId="20" fillId="9" borderId="6" xfId="0" applyFont="1" applyFill="1" applyBorder="1" applyAlignment="1">
      <alignment vertical="center" wrapText="1"/>
    </xf>
    <xf numFmtId="177" fontId="21" fillId="9" borderId="6" xfId="0" applyNumberFormat="1" applyFont="1" applyFill="1" applyBorder="1" applyAlignment="1">
      <alignment horizontal="right" vertical="center"/>
    </xf>
    <xf numFmtId="3" fontId="20" fillId="9" borderId="7" xfId="0" applyNumberFormat="1" applyFont="1" applyFill="1" applyBorder="1" applyAlignment="1">
      <alignment horizontal="left" vertical="center" wrapText="1"/>
    </xf>
    <xf numFmtId="0" fontId="20" fillId="9" borderId="9" xfId="0" applyFont="1" applyFill="1" applyBorder="1" applyAlignment="1">
      <alignment horizontal="center" vertical="center" wrapText="1"/>
    </xf>
    <xf numFmtId="0" fontId="20" fillId="9" borderId="10" xfId="0" applyFont="1" applyFill="1" applyBorder="1" applyAlignment="1">
      <alignment vertical="center" wrapText="1"/>
    </xf>
    <xf numFmtId="177" fontId="21" fillId="9" borderId="10" xfId="0" applyNumberFormat="1" applyFont="1" applyFill="1" applyBorder="1" applyAlignment="1">
      <alignment horizontal="right" vertical="center"/>
    </xf>
    <xf numFmtId="3" fontId="20" fillId="9" borderId="11" xfId="0" applyNumberFormat="1" applyFont="1" applyFill="1" applyBorder="1" applyAlignment="1">
      <alignment horizontal="left" vertical="center" wrapText="1"/>
    </xf>
    <xf numFmtId="49" fontId="18" fillId="9" borderId="0" xfId="0" applyNumberFormat="1" applyFont="1" applyFill="1" applyAlignment="1" applyProtection="1">
      <alignment horizontal="right" vertical="top" wrapText="1"/>
    </xf>
    <xf numFmtId="49" fontId="23" fillId="9" borderId="0" xfId="0" applyNumberFormat="1" applyFont="1" applyFill="1" applyAlignment="1" applyProtection="1">
      <alignment horizontal="right" vertical="top" wrapText="1"/>
    </xf>
    <xf numFmtId="0" fontId="17" fillId="9" borderId="2" xfId="0" applyFont="1" applyFill="1" applyBorder="1" applyAlignment="1">
      <alignment horizontal="right" vertical="center"/>
    </xf>
    <xf numFmtId="0" fontId="17" fillId="9" borderId="2" xfId="0" applyFont="1" applyFill="1" applyBorder="1" applyAlignment="1">
      <alignment horizontal="left" vertical="center"/>
    </xf>
    <xf numFmtId="0" fontId="18" fillId="8" borderId="3" xfId="0" applyFont="1" applyFill="1" applyBorder="1" applyAlignment="1" applyProtection="1">
      <alignment horizontal="right" wrapText="1"/>
    </xf>
    <xf numFmtId="0" fontId="16" fillId="8" borderId="4"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22" fillId="9" borderId="12" xfId="0" applyFont="1" applyFill="1" applyBorder="1" applyAlignment="1">
      <alignment horizontal="left" vertical="center" wrapText="1"/>
    </xf>
    <xf numFmtId="49" fontId="16" fillId="9" borderId="0" xfId="0" applyNumberFormat="1" applyFont="1" applyFill="1" applyAlignment="1" applyProtection="1">
      <alignment horizontal="left" vertical="top" wrapText="1"/>
    </xf>
    <xf numFmtId="49" fontId="18" fillId="9" borderId="0" xfId="0" applyNumberFormat="1" applyFont="1" applyFill="1" applyAlignment="1" applyProtection="1">
      <alignment horizontal="left" vertical="top" wrapText="1"/>
    </xf>
    <xf numFmtId="0" fontId="18" fillId="0" borderId="0" xfId="0" applyFont="1" applyAlignment="1">
      <alignment horizontal="left" vertical="top"/>
    </xf>
    <xf numFmtId="0" fontId="16" fillId="9" borderId="0" xfId="0" applyFont="1" applyFill="1">
      <alignment vertical="center"/>
    </xf>
    <xf numFmtId="0" fontId="18" fillId="8" borderId="3" xfId="22" applyFont="1" applyFill="1" applyBorder="1" applyAlignment="1" applyProtection="1">
      <alignment horizontal="center" vertical="center" wrapText="1"/>
    </xf>
    <xf numFmtId="176" fontId="18" fillId="8" borderId="4" xfId="0" applyNumberFormat="1" applyFont="1" applyFill="1" applyBorder="1" applyAlignment="1">
      <alignment horizontal="center" vertical="center" wrapText="1"/>
    </xf>
    <xf numFmtId="0" fontId="18" fillId="8" borderId="4" xfId="22" applyFont="1" applyFill="1" applyBorder="1" applyAlignment="1" applyProtection="1">
      <alignment horizontal="center" vertical="center" wrapText="1"/>
    </xf>
    <xf numFmtId="0" fontId="18" fillId="8" borderId="5" xfId="22" applyFont="1" applyFill="1" applyBorder="1" applyAlignment="1" applyProtection="1">
      <alignment horizontal="center" vertical="center" wrapText="1"/>
    </xf>
    <xf numFmtId="0" fontId="20" fillId="9" borderId="6" xfId="0" applyFont="1" applyFill="1" applyBorder="1" applyAlignment="1">
      <alignment horizontal="center" vertical="center" wrapText="1"/>
    </xf>
    <xf numFmtId="0" fontId="20" fillId="9" borderId="7" xfId="0" applyFont="1" applyFill="1" applyBorder="1" applyAlignment="1">
      <alignment vertical="center" wrapText="1"/>
    </xf>
    <xf numFmtId="0" fontId="20" fillId="9" borderId="6" xfId="22" applyFont="1" applyFill="1" applyBorder="1" applyAlignment="1" applyProtection="1">
      <alignment horizontal="center" vertical="top"/>
    </xf>
    <xf numFmtId="0" fontId="20" fillId="9" borderId="6" xfId="24" applyFont="1" applyFill="1" applyBorder="1" applyAlignment="1" applyProtection="1">
      <alignment vertical="top"/>
    </xf>
    <xf numFmtId="0" fontId="20" fillId="9" borderId="6" xfId="22" applyFont="1" applyFill="1" applyBorder="1" applyAlignment="1" applyProtection="1">
      <alignment vertical="top" wrapText="1"/>
    </xf>
    <xf numFmtId="0" fontId="20" fillId="9" borderId="6" xfId="0" applyFont="1" applyFill="1" applyBorder="1" applyAlignment="1">
      <alignment vertical="top"/>
    </xf>
    <xf numFmtId="0" fontId="20" fillId="9" borderId="7" xfId="22" applyFont="1" applyFill="1" applyBorder="1" applyAlignment="1" applyProtection="1">
      <alignment horizontal="left" vertical="top"/>
    </xf>
    <xf numFmtId="0" fontId="20" fillId="9" borderId="10" xfId="22" applyFont="1" applyFill="1" applyBorder="1" applyAlignment="1" applyProtection="1">
      <alignment horizontal="center" vertical="top"/>
    </xf>
    <xf numFmtId="0" fontId="20" fillId="9" borderId="10" xfId="24" applyFont="1" applyFill="1" applyBorder="1" applyAlignment="1" applyProtection="1">
      <alignment vertical="top"/>
    </xf>
    <xf numFmtId="0" fontId="20" fillId="9" borderId="10" xfId="22" applyFont="1" applyFill="1" applyBorder="1" applyAlignment="1" applyProtection="1">
      <alignment vertical="top" wrapText="1"/>
    </xf>
    <xf numFmtId="0" fontId="20" fillId="9" borderId="10" xfId="0" applyFont="1" applyFill="1" applyBorder="1" applyAlignment="1">
      <alignment vertical="top"/>
    </xf>
    <xf numFmtId="0" fontId="20" fillId="9" borderId="11" xfId="22" applyFont="1" applyFill="1" applyBorder="1" applyAlignment="1" applyProtection="1">
      <alignment horizontal="left" vertical="top"/>
    </xf>
    <xf numFmtId="49" fontId="18" fillId="9" borderId="0" xfId="22" applyNumberFormat="1" applyFont="1" applyFill="1" applyAlignment="1" applyProtection="1">
      <alignment horizontal="right" vertical="top" wrapText="1"/>
    </xf>
    <xf numFmtId="0" fontId="17" fillId="9" borderId="2" xfId="0" applyFont="1" applyFill="1" applyBorder="1" applyAlignment="1">
      <alignment horizontal="center" vertical="center"/>
    </xf>
    <xf numFmtId="49" fontId="16" fillId="9" borderId="12" xfId="22" applyNumberFormat="1" applyFont="1" applyFill="1" applyBorder="1" applyAlignment="1" applyProtection="1">
      <alignment horizontal="left" vertical="top" wrapText="1"/>
    </xf>
    <xf numFmtId="49" fontId="18" fillId="9" borderId="0" xfId="22" applyNumberFormat="1" applyFont="1" applyFill="1" applyBorder="1" applyAlignment="1" applyProtection="1">
      <alignment horizontal="left" vertical="top" wrapText="1"/>
    </xf>
    <xf numFmtId="0" fontId="18" fillId="8" borderId="3" xfId="0" applyFont="1" applyFill="1" applyBorder="1" applyAlignment="1">
      <alignment horizontal="center" vertical="center" wrapText="1"/>
    </xf>
    <xf numFmtId="0" fontId="18" fillId="8" borderId="4" xfId="0" applyFont="1" applyFill="1" applyBorder="1" applyAlignment="1">
      <alignment horizontal="center" vertical="center" wrapText="1"/>
    </xf>
    <xf numFmtId="0" fontId="18" fillId="8" borderId="5" xfId="0" applyFont="1" applyFill="1" applyBorder="1" applyAlignment="1">
      <alignment horizontal="center" vertical="center" wrapText="1"/>
    </xf>
    <xf numFmtId="178" fontId="25" fillId="9" borderId="10" xfId="0" applyNumberFormat="1" applyFont="1" applyFill="1" applyBorder="1" applyAlignment="1">
      <alignment horizontal="left" vertical="top" wrapText="1"/>
    </xf>
    <xf numFmtId="179" fontId="20" fillId="9" borderId="10" xfId="1" applyNumberFormat="1" applyFont="1" applyFill="1" applyBorder="1" applyAlignment="1">
      <alignment horizontal="right" vertical="center" wrapText="1"/>
    </xf>
    <xf numFmtId="180" fontId="20" fillId="9" borderId="10" xfId="1" applyNumberFormat="1" applyFont="1" applyFill="1" applyBorder="1" applyAlignment="1">
      <alignment horizontal="right" vertical="center" wrapText="1"/>
    </xf>
    <xf numFmtId="0" fontId="20" fillId="9" borderId="11" xfId="0" applyFont="1" applyFill="1" applyBorder="1" applyAlignment="1">
      <alignment horizontal="left" vertical="center" wrapText="1"/>
    </xf>
    <xf numFmtId="0" fontId="18" fillId="9" borderId="0" xfId="23" applyFont="1" applyFill="1" applyAlignment="1" applyProtection="1">
      <alignment horizontal="right" vertical="top" wrapText="1"/>
    </xf>
    <xf numFmtId="0" fontId="17" fillId="9" borderId="2" xfId="0" applyFont="1" applyFill="1" applyBorder="1" applyAlignment="1">
      <alignment horizontal="right" vertical="center" wrapText="1"/>
    </xf>
    <xf numFmtId="49" fontId="16" fillId="9" borderId="12" xfId="0" applyNumberFormat="1" applyFont="1" applyFill="1" applyBorder="1" applyAlignment="1" applyProtection="1">
      <alignment horizontal="left" vertical="top" wrapText="1"/>
    </xf>
    <xf numFmtId="0" fontId="18" fillId="9" borderId="0" xfId="23" applyFont="1" applyFill="1" applyBorder="1" applyAlignment="1" applyProtection="1">
      <alignment horizontal="left" vertical="top" wrapText="1"/>
    </xf>
    <xf numFmtId="0" fontId="26" fillId="9" borderId="13" xfId="0" applyFont="1" applyFill="1" applyBorder="1" applyAlignment="1">
      <alignment vertical="center"/>
    </xf>
    <xf numFmtId="0" fontId="28" fillId="8" borderId="6" xfId="25" applyFont="1" applyFill="1" applyBorder="1" applyAlignment="1" applyProtection="1">
      <alignment horizontal="center" vertical="center" wrapText="1"/>
    </xf>
    <xf numFmtId="0" fontId="26" fillId="9" borderId="6" xfId="0" applyFont="1" applyFill="1" applyBorder="1" applyAlignment="1">
      <alignment horizontal="center" vertical="center"/>
    </xf>
    <xf numFmtId="0" fontId="29" fillId="8" borderId="6" xfId="0" applyFont="1" applyFill="1" applyBorder="1" applyAlignment="1">
      <alignment horizontal="center" vertical="center" wrapText="1"/>
    </xf>
    <xf numFmtId="0" fontId="30" fillId="9" borderId="0" xfId="0" applyFont="1" applyFill="1" applyAlignment="1">
      <alignment horizontal="right" vertical="center"/>
    </xf>
    <xf numFmtId="0" fontId="27" fillId="9" borderId="0" xfId="0" applyFont="1" applyFill="1" applyAlignment="1">
      <alignment horizontal="left" vertical="center"/>
    </xf>
    <xf numFmtId="176" fontId="28" fillId="8" borderId="15" xfId="0" applyNumberFormat="1" applyFont="1" applyFill="1" applyBorder="1" applyAlignment="1">
      <alignment horizontal="center" vertical="center" wrapText="1"/>
    </xf>
    <xf numFmtId="176" fontId="28" fillId="8" borderId="16" xfId="0" applyNumberFormat="1" applyFont="1" applyFill="1" applyBorder="1" applyAlignment="1">
      <alignment horizontal="center" vertical="center" wrapText="1"/>
    </xf>
    <xf numFmtId="176" fontId="28" fillId="8" borderId="6" xfId="0" applyNumberFormat="1" applyFont="1" applyFill="1" applyBorder="1" applyAlignment="1">
      <alignment horizontal="center" vertical="center" wrapText="1"/>
    </xf>
    <xf numFmtId="176" fontId="26" fillId="8" borderId="6" xfId="0" applyNumberFormat="1" applyFont="1" applyFill="1" applyBorder="1" applyAlignment="1">
      <alignment horizontal="center" vertical="center" wrapText="1"/>
    </xf>
    <xf numFmtId="176" fontId="28" fillId="8" borderId="6" xfId="0" applyNumberFormat="1" applyFont="1" applyFill="1" applyBorder="1" applyAlignment="1">
      <alignment horizontal="left" vertical="center" wrapText="1"/>
    </xf>
    <xf numFmtId="179" fontId="32" fillId="8" borderId="6" xfId="26" applyNumberFormat="1" applyFont="1" applyFill="1" applyBorder="1" applyAlignment="1">
      <alignment horizontal="right" vertical="center" wrapText="1"/>
    </xf>
    <xf numFmtId="0" fontId="34" fillId="8" borderId="6" xfId="0" applyFont="1" applyFill="1" applyBorder="1" applyAlignment="1">
      <alignment horizontal="left" vertical="center" wrapText="1"/>
    </xf>
    <xf numFmtId="182" fontId="31" fillId="8" borderId="6" xfId="0" applyNumberFormat="1" applyFont="1" applyFill="1" applyBorder="1" applyAlignment="1">
      <alignment horizontal="center" vertical="center" wrapText="1"/>
    </xf>
    <xf numFmtId="0" fontId="17" fillId="9" borderId="12" xfId="0" applyFont="1" applyFill="1" applyBorder="1" applyAlignment="1">
      <alignment horizontal="right" vertical="center"/>
    </xf>
    <xf numFmtId="0" fontId="27" fillId="9" borderId="14" xfId="0" applyFont="1" applyFill="1" applyBorder="1" applyAlignment="1">
      <alignment horizontal="left" vertical="center"/>
    </xf>
    <xf numFmtId="0" fontId="28" fillId="8" borderId="6" xfId="25" applyFont="1" applyFill="1" applyBorder="1" applyAlignment="1" applyProtection="1">
      <alignment horizontal="center" vertical="center" wrapText="1"/>
    </xf>
    <xf numFmtId="0" fontId="16" fillId="8" borderId="8" xfId="0" applyFont="1" applyFill="1" applyBorder="1" applyAlignment="1">
      <alignment horizontal="right" vertical="center"/>
    </xf>
    <xf numFmtId="183" fontId="31" fillId="9" borderId="6" xfId="25" applyNumberFormat="1" applyFont="1" applyFill="1" applyBorder="1" applyAlignment="1" applyProtection="1">
      <alignment horizontal="center" vertical="center" wrapText="1"/>
    </xf>
    <xf numFmtId="176" fontId="18" fillId="8" borderId="6" xfId="0" applyNumberFormat="1" applyFont="1" applyFill="1" applyBorder="1" applyAlignment="1">
      <alignment horizontal="center" vertical="center" wrapText="1"/>
    </xf>
    <xf numFmtId="181" fontId="28" fillId="8" borderId="8" xfId="0" applyNumberFormat="1" applyFont="1" applyFill="1" applyBorder="1" applyAlignment="1">
      <alignment horizontal="center" vertical="center" wrapText="1"/>
    </xf>
    <xf numFmtId="176" fontId="28" fillId="8" borderId="6" xfId="0" applyNumberFormat="1" applyFont="1" applyFill="1" applyBorder="1" applyAlignment="1">
      <alignment horizontal="center" vertical="center" wrapText="1"/>
    </xf>
    <xf numFmtId="0" fontId="31" fillId="9" borderId="6" xfId="0" applyFont="1" applyFill="1" applyBorder="1" applyAlignment="1">
      <alignment horizontal="center" vertical="center" wrapText="1"/>
    </xf>
    <xf numFmtId="0" fontId="0" fillId="9" borderId="6" xfId="0" applyFill="1" applyBorder="1">
      <alignment vertical="center"/>
    </xf>
    <xf numFmtId="181" fontId="28" fillId="8" borderId="6" xfId="0" applyNumberFormat="1" applyFont="1" applyFill="1" applyBorder="1" applyAlignment="1">
      <alignment horizontal="center" vertical="center" wrapText="1"/>
    </xf>
    <xf numFmtId="0" fontId="36" fillId="9" borderId="17" xfId="0" applyFont="1" applyFill="1" applyBorder="1" applyAlignment="1">
      <alignment horizontal="left" vertical="center"/>
    </xf>
    <xf numFmtId="0" fontId="18" fillId="9" borderId="0" xfId="0" applyFont="1" applyFill="1" applyAlignment="1">
      <alignment horizontal="left" vertical="top" wrapText="1"/>
    </xf>
    <xf numFmtId="0" fontId="26" fillId="9" borderId="18" xfId="0" applyFont="1" applyFill="1" applyBorder="1" applyAlignment="1">
      <alignment horizontal="center" vertical="center"/>
    </xf>
    <xf numFmtId="0" fontId="37" fillId="9" borderId="6" xfId="0" applyFont="1" applyFill="1" applyBorder="1" applyAlignment="1">
      <alignment horizontal="center" vertical="center"/>
    </xf>
    <xf numFmtId="0" fontId="31" fillId="9" borderId="6" xfId="0" applyFont="1" applyFill="1" applyBorder="1" applyAlignment="1">
      <alignment vertical="center" wrapText="1"/>
    </xf>
    <xf numFmtId="179" fontId="28" fillId="9" borderId="6" xfId="1" applyNumberFormat="1" applyFont="1" applyFill="1" applyBorder="1">
      <alignment vertical="center"/>
    </xf>
    <xf numFmtId="179" fontId="33" fillId="9" borderId="6" xfId="26" applyNumberFormat="1" applyFont="1" applyFill="1" applyBorder="1">
      <alignment vertical="center"/>
    </xf>
    <xf numFmtId="0" fontId="33" fillId="9" borderId="6" xfId="0" applyFont="1" applyFill="1" applyBorder="1" applyAlignment="1">
      <alignment vertical="center" wrapText="1"/>
    </xf>
    <xf numFmtId="179" fontId="28" fillId="9" borderId="6" xfId="1" applyNumberFormat="1" applyFont="1" applyFill="1" applyBorder="1" applyAlignment="1">
      <alignment vertical="center" wrapText="1"/>
    </xf>
    <xf numFmtId="0" fontId="36" fillId="9" borderId="6" xfId="0" applyFont="1" applyFill="1" applyBorder="1" applyAlignment="1">
      <alignment horizontal="center" vertical="center"/>
    </xf>
    <xf numFmtId="0" fontId="38" fillId="9" borderId="6" xfId="0" applyFont="1" applyFill="1" applyBorder="1" applyAlignment="1">
      <alignment vertical="center" wrapText="1"/>
    </xf>
    <xf numFmtId="0" fontId="0" fillId="0" borderId="6" xfId="0" applyBorder="1">
      <alignment vertical="center"/>
    </xf>
    <xf numFmtId="0" fontId="28" fillId="8" borderId="4" xfId="25" applyFont="1" applyFill="1" applyBorder="1" applyAlignment="1" applyProtection="1">
      <alignment horizontal="center" vertical="center" wrapText="1"/>
    </xf>
    <xf numFmtId="0" fontId="28" fillId="8" borderId="5" xfId="25" applyFont="1" applyFill="1" applyBorder="1" applyAlignment="1" applyProtection="1">
      <alignment horizontal="center" vertical="center" wrapText="1"/>
    </xf>
    <xf numFmtId="0" fontId="31" fillId="9" borderId="6" xfId="25" applyFont="1" applyFill="1" applyBorder="1" applyAlignment="1" applyProtection="1">
      <alignment horizontal="center" vertical="center" wrapText="1"/>
    </xf>
    <xf numFmtId="0" fontId="31" fillId="9" borderId="7" xfId="25" applyFont="1" applyFill="1" applyBorder="1" applyAlignment="1" applyProtection="1">
      <alignment horizontal="center" vertical="center" wrapText="1"/>
    </xf>
    <xf numFmtId="182" fontId="26" fillId="8" borderId="6" xfId="0" applyNumberFormat="1" applyFont="1" applyFill="1" applyBorder="1" applyAlignment="1">
      <alignment horizontal="center" vertical="center" wrapText="1"/>
    </xf>
  </cellXfs>
  <cellStyles count="27">
    <cellStyle name="Accent" xfId="2"/>
    <cellStyle name="Accent 1" xfId="3"/>
    <cellStyle name="Accent 2" xfId="4"/>
    <cellStyle name="Accent 3" xfId="5"/>
    <cellStyle name="Bad" xfId="6"/>
    <cellStyle name="Error" xfId="7"/>
    <cellStyle name="Footnote" xfId="8"/>
    <cellStyle name="Good" xfId="9"/>
    <cellStyle name="Heading" xfId="10"/>
    <cellStyle name="Heading (user)" xfId="11"/>
    <cellStyle name="Heading 1" xfId="12"/>
    <cellStyle name="Heading 2" xfId="13"/>
    <cellStyle name="Heading1" xfId="14"/>
    <cellStyle name="Neutral" xfId="15"/>
    <cellStyle name="Note" xfId="16"/>
    <cellStyle name="Result" xfId="17"/>
    <cellStyle name="Result2" xfId="18"/>
    <cellStyle name="Status" xfId="19"/>
    <cellStyle name="Text" xfId="20"/>
    <cellStyle name="Warning" xfId="21"/>
    <cellStyle name="一般" xfId="0" builtinId="0" customBuiltin="1"/>
    <cellStyle name="一般 2" xfId="22"/>
    <cellStyle name="一般 3" xfId="23"/>
    <cellStyle name="一般 9" xfId="24"/>
    <cellStyle name="一般_「工業用水」用水範圍表格(範例)表一 " xfId="25"/>
    <cellStyle name="千分位" xfId="1" builtinId="3" customBuiltin="1"/>
    <cellStyle name="千分位 2 2"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abSelected="1" workbookViewId="0"/>
  </sheetViews>
  <sheetFormatPr defaultRowHeight="15.5"/>
  <cols>
    <col min="1" max="1" width="4.25" customWidth="1"/>
    <col min="2" max="15" width="7.08203125" customWidth="1"/>
  </cols>
  <sheetData>
    <row r="1" spans="1:15" ht="25.5" thickBot="1">
      <c r="A1" s="1" t="s">
        <v>0</v>
      </c>
      <c r="B1" s="18" t="s">
        <v>1</v>
      </c>
      <c r="C1" s="18"/>
      <c r="D1" s="19" t="s">
        <v>2</v>
      </c>
      <c r="E1" s="19"/>
      <c r="F1" s="19"/>
      <c r="G1" s="19"/>
      <c r="H1" s="19"/>
      <c r="I1" s="19"/>
      <c r="J1" s="19"/>
      <c r="K1" s="19"/>
      <c r="L1" s="19"/>
      <c r="M1" s="19"/>
      <c r="N1" s="19"/>
      <c r="O1" s="19"/>
    </row>
    <row r="2" spans="1:15" ht="20" thickBot="1">
      <c r="A2" s="20" t="s">
        <v>3</v>
      </c>
      <c r="B2" s="20"/>
      <c r="C2" s="21" t="s">
        <v>4</v>
      </c>
      <c r="D2" s="21"/>
      <c r="E2" s="21"/>
      <c r="F2" s="21"/>
      <c r="G2" s="21"/>
      <c r="H2" s="21"/>
      <c r="I2" s="21"/>
      <c r="J2" s="21"/>
      <c r="K2" s="21"/>
      <c r="L2" s="21"/>
      <c r="M2" s="21"/>
      <c r="N2" s="21"/>
      <c r="O2" s="22" t="s">
        <v>5</v>
      </c>
    </row>
    <row r="3" spans="1:15" ht="17.5" thickBot="1">
      <c r="A3" s="20"/>
      <c r="B3" s="20"/>
      <c r="C3" s="2" t="s">
        <v>6</v>
      </c>
      <c r="D3" s="2" t="s">
        <v>7</v>
      </c>
      <c r="E3" s="2" t="s">
        <v>8</v>
      </c>
      <c r="F3" s="2" t="s">
        <v>9</v>
      </c>
      <c r="G3" s="2" t="s">
        <v>10</v>
      </c>
      <c r="H3" s="2" t="s">
        <v>11</v>
      </c>
      <c r="I3" s="2" t="s">
        <v>12</v>
      </c>
      <c r="J3" s="2" t="s">
        <v>13</v>
      </c>
      <c r="K3" s="2" t="s">
        <v>14</v>
      </c>
      <c r="L3" s="2" t="s">
        <v>15</v>
      </c>
      <c r="M3" s="2" t="s">
        <v>16</v>
      </c>
      <c r="N3" s="2" t="s">
        <v>17</v>
      </c>
      <c r="O3" s="22"/>
    </row>
    <row r="4" spans="1:15" ht="17">
      <c r="A4" s="20"/>
      <c r="B4" s="20"/>
      <c r="C4" s="3">
        <f t="shared" ref="C4:N4" si="0">SUM(C6:C104)</f>
        <v>0.56752523148148137</v>
      </c>
      <c r="D4" s="3">
        <f t="shared" si="0"/>
        <v>0.56752523148148137</v>
      </c>
      <c r="E4" s="3">
        <f t="shared" si="0"/>
        <v>0.56752523148148137</v>
      </c>
      <c r="F4" s="3">
        <f t="shared" si="0"/>
        <v>0.56752523148148137</v>
      </c>
      <c r="G4" s="3">
        <f t="shared" si="0"/>
        <v>0.56752523148148137</v>
      </c>
      <c r="H4" s="3">
        <f t="shared" si="0"/>
        <v>0.56752523148148137</v>
      </c>
      <c r="I4" s="3">
        <f t="shared" si="0"/>
        <v>0.56752523148148137</v>
      </c>
      <c r="J4" s="3">
        <f t="shared" si="0"/>
        <v>0.56752523148148137</v>
      </c>
      <c r="K4" s="3">
        <f t="shared" si="0"/>
        <v>0.56752523148148137</v>
      </c>
      <c r="L4" s="3">
        <f t="shared" si="0"/>
        <v>0.56752523148148137</v>
      </c>
      <c r="M4" s="3">
        <f t="shared" si="0"/>
        <v>0.56752523148148137</v>
      </c>
      <c r="N4" s="3">
        <f t="shared" si="0"/>
        <v>0.56752523148148137</v>
      </c>
      <c r="O4" s="4"/>
    </row>
    <row r="5" spans="1:15" ht="51">
      <c r="A5" s="5" t="s">
        <v>18</v>
      </c>
      <c r="B5" s="6" t="s">
        <v>19</v>
      </c>
      <c r="C5" s="7" t="s">
        <v>6</v>
      </c>
      <c r="D5" s="7" t="s">
        <v>7</v>
      </c>
      <c r="E5" s="7" t="s">
        <v>8</v>
      </c>
      <c r="F5" s="7" t="s">
        <v>9</v>
      </c>
      <c r="G5" s="7" t="s">
        <v>10</v>
      </c>
      <c r="H5" s="7" t="s">
        <v>11</v>
      </c>
      <c r="I5" s="7" t="s">
        <v>12</v>
      </c>
      <c r="J5" s="7" t="s">
        <v>13</v>
      </c>
      <c r="K5" s="7" t="s">
        <v>14</v>
      </c>
      <c r="L5" s="7" t="s">
        <v>15</v>
      </c>
      <c r="M5" s="7" t="s">
        <v>16</v>
      </c>
      <c r="N5" s="7" t="s">
        <v>17</v>
      </c>
      <c r="O5" s="4" t="s">
        <v>5</v>
      </c>
    </row>
    <row r="6" spans="1:15" ht="51">
      <c r="A6" s="8">
        <v>1</v>
      </c>
      <c r="B6" s="9" t="s">
        <v>20</v>
      </c>
      <c r="C6" s="10">
        <f>WaterPlan!G3</f>
        <v>2.6825231481481478E-2</v>
      </c>
      <c r="D6" s="10">
        <f t="shared" ref="D6:N6" si="1">C6</f>
        <v>2.6825231481481478E-2</v>
      </c>
      <c r="E6" s="10">
        <f t="shared" si="1"/>
        <v>2.6825231481481478E-2</v>
      </c>
      <c r="F6" s="10">
        <f t="shared" si="1"/>
        <v>2.6825231481481478E-2</v>
      </c>
      <c r="G6" s="10">
        <f t="shared" si="1"/>
        <v>2.6825231481481478E-2</v>
      </c>
      <c r="H6" s="10">
        <f t="shared" si="1"/>
        <v>2.6825231481481478E-2</v>
      </c>
      <c r="I6" s="10">
        <f t="shared" si="1"/>
        <v>2.6825231481481478E-2</v>
      </c>
      <c r="J6" s="10">
        <f t="shared" si="1"/>
        <v>2.6825231481481478E-2</v>
      </c>
      <c r="K6" s="10">
        <f t="shared" si="1"/>
        <v>2.6825231481481478E-2</v>
      </c>
      <c r="L6" s="10">
        <f t="shared" si="1"/>
        <v>2.6825231481481478E-2</v>
      </c>
      <c r="M6" s="10">
        <f t="shared" si="1"/>
        <v>2.6825231481481478E-2</v>
      </c>
      <c r="N6" s="10">
        <f t="shared" si="1"/>
        <v>2.6825231481481478E-2</v>
      </c>
      <c r="O6" s="11"/>
    </row>
    <row r="7" spans="1:15" ht="51">
      <c r="A7" s="8">
        <v>2</v>
      </c>
      <c r="B7" s="9" t="s">
        <v>21</v>
      </c>
      <c r="C7" s="10">
        <v>7.9500000000000001E-2</v>
      </c>
      <c r="D7" s="10">
        <f t="shared" ref="D7:N7" si="2">C7</f>
        <v>7.9500000000000001E-2</v>
      </c>
      <c r="E7" s="10">
        <f t="shared" si="2"/>
        <v>7.9500000000000001E-2</v>
      </c>
      <c r="F7" s="10">
        <f t="shared" si="2"/>
        <v>7.9500000000000001E-2</v>
      </c>
      <c r="G7" s="10">
        <f t="shared" si="2"/>
        <v>7.9500000000000001E-2</v>
      </c>
      <c r="H7" s="10">
        <f t="shared" si="2"/>
        <v>7.9500000000000001E-2</v>
      </c>
      <c r="I7" s="10">
        <f t="shared" si="2"/>
        <v>7.9500000000000001E-2</v>
      </c>
      <c r="J7" s="10">
        <f t="shared" si="2"/>
        <v>7.9500000000000001E-2</v>
      </c>
      <c r="K7" s="10">
        <f t="shared" si="2"/>
        <v>7.9500000000000001E-2</v>
      </c>
      <c r="L7" s="10">
        <f t="shared" si="2"/>
        <v>7.9500000000000001E-2</v>
      </c>
      <c r="M7" s="10">
        <f t="shared" si="2"/>
        <v>7.9500000000000001E-2</v>
      </c>
      <c r="N7" s="10">
        <f t="shared" si="2"/>
        <v>7.9500000000000001E-2</v>
      </c>
      <c r="O7" s="11"/>
    </row>
    <row r="8" spans="1:15" ht="51">
      <c r="A8" s="8">
        <v>3</v>
      </c>
      <c r="B8" s="9" t="s">
        <v>22</v>
      </c>
      <c r="C8" s="10">
        <v>3.0000000000000001E-3</v>
      </c>
      <c r="D8" s="10">
        <f t="shared" ref="D8:N8" si="3">C8</f>
        <v>3.0000000000000001E-3</v>
      </c>
      <c r="E8" s="10">
        <f t="shared" si="3"/>
        <v>3.0000000000000001E-3</v>
      </c>
      <c r="F8" s="10">
        <f t="shared" si="3"/>
        <v>3.0000000000000001E-3</v>
      </c>
      <c r="G8" s="10">
        <f t="shared" si="3"/>
        <v>3.0000000000000001E-3</v>
      </c>
      <c r="H8" s="10">
        <f t="shared" si="3"/>
        <v>3.0000000000000001E-3</v>
      </c>
      <c r="I8" s="10">
        <f t="shared" si="3"/>
        <v>3.0000000000000001E-3</v>
      </c>
      <c r="J8" s="10">
        <f t="shared" si="3"/>
        <v>3.0000000000000001E-3</v>
      </c>
      <c r="K8" s="10">
        <f t="shared" si="3"/>
        <v>3.0000000000000001E-3</v>
      </c>
      <c r="L8" s="10">
        <f t="shared" si="3"/>
        <v>3.0000000000000001E-3</v>
      </c>
      <c r="M8" s="10">
        <f t="shared" si="3"/>
        <v>3.0000000000000001E-3</v>
      </c>
      <c r="N8" s="10">
        <f t="shared" si="3"/>
        <v>3.0000000000000001E-3</v>
      </c>
      <c r="O8" s="11"/>
    </row>
    <row r="9" spans="1:15" ht="51">
      <c r="A9" s="8">
        <v>4</v>
      </c>
      <c r="B9" s="9" t="s">
        <v>23</v>
      </c>
      <c r="C9" s="10">
        <v>0.1142</v>
      </c>
      <c r="D9" s="10">
        <f t="shared" ref="D9:N9" si="4">C9</f>
        <v>0.1142</v>
      </c>
      <c r="E9" s="10">
        <f t="shared" si="4"/>
        <v>0.1142</v>
      </c>
      <c r="F9" s="10">
        <f t="shared" si="4"/>
        <v>0.1142</v>
      </c>
      <c r="G9" s="10">
        <f t="shared" si="4"/>
        <v>0.1142</v>
      </c>
      <c r="H9" s="10">
        <f t="shared" si="4"/>
        <v>0.1142</v>
      </c>
      <c r="I9" s="10">
        <f t="shared" si="4"/>
        <v>0.1142</v>
      </c>
      <c r="J9" s="10">
        <f t="shared" si="4"/>
        <v>0.1142</v>
      </c>
      <c r="K9" s="10">
        <f t="shared" si="4"/>
        <v>0.1142</v>
      </c>
      <c r="L9" s="10">
        <f t="shared" si="4"/>
        <v>0.1142</v>
      </c>
      <c r="M9" s="10">
        <f t="shared" si="4"/>
        <v>0.1142</v>
      </c>
      <c r="N9" s="10">
        <f t="shared" si="4"/>
        <v>0.1142</v>
      </c>
      <c r="O9" s="11"/>
    </row>
    <row r="10" spans="1:15" ht="51">
      <c r="A10" s="8">
        <v>5</v>
      </c>
      <c r="B10" s="9" t="s">
        <v>24</v>
      </c>
      <c r="C10" s="10">
        <v>3.9E-2</v>
      </c>
      <c r="D10" s="10">
        <f t="shared" ref="D10:N10" si="5">C10</f>
        <v>3.9E-2</v>
      </c>
      <c r="E10" s="10">
        <f t="shared" si="5"/>
        <v>3.9E-2</v>
      </c>
      <c r="F10" s="10">
        <f t="shared" si="5"/>
        <v>3.9E-2</v>
      </c>
      <c r="G10" s="10">
        <f t="shared" si="5"/>
        <v>3.9E-2</v>
      </c>
      <c r="H10" s="10">
        <f t="shared" si="5"/>
        <v>3.9E-2</v>
      </c>
      <c r="I10" s="10">
        <f t="shared" si="5"/>
        <v>3.9E-2</v>
      </c>
      <c r="J10" s="10">
        <f t="shared" si="5"/>
        <v>3.9E-2</v>
      </c>
      <c r="K10" s="10">
        <f t="shared" si="5"/>
        <v>3.9E-2</v>
      </c>
      <c r="L10" s="10">
        <f t="shared" si="5"/>
        <v>3.9E-2</v>
      </c>
      <c r="M10" s="10">
        <f t="shared" si="5"/>
        <v>3.9E-2</v>
      </c>
      <c r="N10" s="10">
        <f t="shared" si="5"/>
        <v>3.9E-2</v>
      </c>
      <c r="O10" s="11"/>
    </row>
    <row r="11" spans="1:15" ht="51">
      <c r="A11" s="8">
        <v>6</v>
      </c>
      <c r="B11" s="9" t="s">
        <v>25</v>
      </c>
      <c r="C11" s="10">
        <v>7.1300000000000002E-2</v>
      </c>
      <c r="D11" s="10">
        <f t="shared" ref="D11:N11" si="6">C11</f>
        <v>7.1300000000000002E-2</v>
      </c>
      <c r="E11" s="10">
        <f t="shared" si="6"/>
        <v>7.1300000000000002E-2</v>
      </c>
      <c r="F11" s="10">
        <f t="shared" si="6"/>
        <v>7.1300000000000002E-2</v>
      </c>
      <c r="G11" s="10">
        <f t="shared" si="6"/>
        <v>7.1300000000000002E-2</v>
      </c>
      <c r="H11" s="10">
        <f t="shared" si="6"/>
        <v>7.1300000000000002E-2</v>
      </c>
      <c r="I11" s="10">
        <f t="shared" si="6"/>
        <v>7.1300000000000002E-2</v>
      </c>
      <c r="J11" s="10">
        <f t="shared" si="6"/>
        <v>7.1300000000000002E-2</v>
      </c>
      <c r="K11" s="10">
        <f t="shared" si="6"/>
        <v>7.1300000000000002E-2</v>
      </c>
      <c r="L11" s="10">
        <f t="shared" si="6"/>
        <v>7.1300000000000002E-2</v>
      </c>
      <c r="M11" s="10">
        <f t="shared" si="6"/>
        <v>7.1300000000000002E-2</v>
      </c>
      <c r="N11" s="10">
        <f t="shared" si="6"/>
        <v>7.1300000000000002E-2</v>
      </c>
      <c r="O11" s="11"/>
    </row>
    <row r="12" spans="1:15" ht="51">
      <c r="A12" s="8">
        <v>7</v>
      </c>
      <c r="B12" s="9" t="s">
        <v>26</v>
      </c>
      <c r="C12" s="10">
        <v>9.1999999999999998E-2</v>
      </c>
      <c r="D12" s="10">
        <f t="shared" ref="D12:N12" si="7">C12</f>
        <v>9.1999999999999998E-2</v>
      </c>
      <c r="E12" s="10">
        <f t="shared" si="7"/>
        <v>9.1999999999999998E-2</v>
      </c>
      <c r="F12" s="10">
        <f t="shared" si="7"/>
        <v>9.1999999999999998E-2</v>
      </c>
      <c r="G12" s="10">
        <f t="shared" si="7"/>
        <v>9.1999999999999998E-2</v>
      </c>
      <c r="H12" s="10">
        <f t="shared" si="7"/>
        <v>9.1999999999999998E-2</v>
      </c>
      <c r="I12" s="10">
        <f t="shared" si="7"/>
        <v>9.1999999999999998E-2</v>
      </c>
      <c r="J12" s="10">
        <f t="shared" si="7"/>
        <v>9.1999999999999998E-2</v>
      </c>
      <c r="K12" s="10">
        <f t="shared" si="7"/>
        <v>9.1999999999999998E-2</v>
      </c>
      <c r="L12" s="10">
        <f t="shared" si="7"/>
        <v>9.1999999999999998E-2</v>
      </c>
      <c r="M12" s="10">
        <f t="shared" si="7"/>
        <v>9.1999999999999998E-2</v>
      </c>
      <c r="N12" s="10">
        <f t="shared" si="7"/>
        <v>9.1999999999999998E-2</v>
      </c>
      <c r="O12" s="11"/>
    </row>
    <row r="13" spans="1:15" ht="51">
      <c r="A13" s="8">
        <v>8</v>
      </c>
      <c r="B13" s="9" t="s">
        <v>27</v>
      </c>
      <c r="C13" s="10">
        <v>9.2999999999999992E-3</v>
      </c>
      <c r="D13" s="10">
        <f t="shared" ref="D13:N13" si="8">C13</f>
        <v>9.2999999999999992E-3</v>
      </c>
      <c r="E13" s="10">
        <f t="shared" si="8"/>
        <v>9.2999999999999992E-3</v>
      </c>
      <c r="F13" s="10">
        <f t="shared" si="8"/>
        <v>9.2999999999999992E-3</v>
      </c>
      <c r="G13" s="10">
        <f t="shared" si="8"/>
        <v>9.2999999999999992E-3</v>
      </c>
      <c r="H13" s="10">
        <f t="shared" si="8"/>
        <v>9.2999999999999992E-3</v>
      </c>
      <c r="I13" s="10">
        <f t="shared" si="8"/>
        <v>9.2999999999999992E-3</v>
      </c>
      <c r="J13" s="10">
        <f t="shared" si="8"/>
        <v>9.2999999999999992E-3</v>
      </c>
      <c r="K13" s="10">
        <f t="shared" si="8"/>
        <v>9.2999999999999992E-3</v>
      </c>
      <c r="L13" s="10">
        <f t="shared" si="8"/>
        <v>9.2999999999999992E-3</v>
      </c>
      <c r="M13" s="10">
        <f t="shared" si="8"/>
        <v>9.2999999999999992E-3</v>
      </c>
      <c r="N13" s="10">
        <f t="shared" si="8"/>
        <v>9.2999999999999992E-3</v>
      </c>
      <c r="O13" s="11"/>
    </row>
    <row r="14" spans="1:15" ht="51.5" thickBot="1">
      <c r="A14" s="12">
        <v>9</v>
      </c>
      <c r="B14" s="13" t="s">
        <v>28</v>
      </c>
      <c r="C14" s="14">
        <v>0.13239999999999999</v>
      </c>
      <c r="D14" s="14">
        <f t="shared" ref="D14:N14" si="9">C14</f>
        <v>0.13239999999999999</v>
      </c>
      <c r="E14" s="14">
        <f t="shared" si="9"/>
        <v>0.13239999999999999</v>
      </c>
      <c r="F14" s="14">
        <f t="shared" si="9"/>
        <v>0.13239999999999999</v>
      </c>
      <c r="G14" s="14">
        <f t="shared" si="9"/>
        <v>0.13239999999999999</v>
      </c>
      <c r="H14" s="14">
        <f t="shared" si="9"/>
        <v>0.13239999999999999</v>
      </c>
      <c r="I14" s="14">
        <f t="shared" si="9"/>
        <v>0.13239999999999999</v>
      </c>
      <c r="J14" s="14">
        <f t="shared" si="9"/>
        <v>0.13239999999999999</v>
      </c>
      <c r="K14" s="14">
        <f t="shared" si="9"/>
        <v>0.13239999999999999</v>
      </c>
      <c r="L14" s="14">
        <f t="shared" si="9"/>
        <v>0.13239999999999999</v>
      </c>
      <c r="M14" s="14">
        <f t="shared" si="9"/>
        <v>0.13239999999999999</v>
      </c>
      <c r="N14" s="14">
        <f t="shared" si="9"/>
        <v>0.13239999999999999</v>
      </c>
      <c r="O14" s="15"/>
    </row>
    <row r="15" spans="1:15" ht="19.5">
      <c r="A15" s="23" t="s">
        <v>29</v>
      </c>
      <c r="B15" s="23"/>
      <c r="C15" s="23"/>
      <c r="D15" s="23"/>
      <c r="E15" s="23"/>
      <c r="F15" s="23"/>
      <c r="G15" s="23"/>
      <c r="H15" s="23"/>
      <c r="I15" s="23"/>
      <c r="J15" s="23"/>
      <c r="K15" s="23"/>
      <c r="L15" s="23"/>
      <c r="M15" s="23"/>
      <c r="N15" s="23"/>
      <c r="O15" s="23"/>
    </row>
    <row r="16" spans="1:15" ht="19.5">
      <c r="A16" s="24" t="s">
        <v>30</v>
      </c>
      <c r="B16" s="24"/>
      <c r="C16" s="24"/>
      <c r="D16" s="24"/>
      <c r="E16" s="24"/>
      <c r="F16" s="24"/>
      <c r="G16" s="24"/>
      <c r="H16" s="24"/>
      <c r="I16" s="24"/>
      <c r="J16" s="24"/>
      <c r="K16" s="24"/>
      <c r="L16" s="24"/>
      <c r="M16" s="24"/>
      <c r="N16" s="24"/>
      <c r="O16" s="24"/>
    </row>
    <row r="17" spans="1:15" ht="17">
      <c r="A17" s="16" t="s">
        <v>31</v>
      </c>
      <c r="B17" s="25" t="s">
        <v>32</v>
      </c>
      <c r="C17" s="25"/>
      <c r="D17" s="25"/>
      <c r="E17" s="25"/>
      <c r="F17" s="25"/>
      <c r="G17" s="25"/>
      <c r="H17" s="25"/>
      <c r="I17" s="25"/>
      <c r="J17" s="25"/>
      <c r="K17" s="25"/>
      <c r="L17" s="25"/>
      <c r="M17" s="25"/>
      <c r="N17" s="25"/>
      <c r="O17" s="25"/>
    </row>
    <row r="18" spans="1:15" ht="17">
      <c r="A18" s="17" t="s">
        <v>33</v>
      </c>
      <c r="B18" s="25" t="s">
        <v>34</v>
      </c>
      <c r="C18" s="25"/>
      <c r="D18" s="25"/>
      <c r="E18" s="25"/>
      <c r="F18" s="25"/>
      <c r="G18" s="25"/>
      <c r="H18" s="25"/>
      <c r="I18" s="25"/>
      <c r="J18" s="25"/>
      <c r="K18" s="25"/>
      <c r="L18" s="25"/>
      <c r="M18" s="25"/>
      <c r="N18" s="25"/>
      <c r="O18" s="25"/>
    </row>
    <row r="19" spans="1:15" ht="17">
      <c r="A19" s="17" t="s">
        <v>35</v>
      </c>
      <c r="B19" s="26" t="s">
        <v>36</v>
      </c>
      <c r="C19" s="26"/>
      <c r="D19" s="26"/>
      <c r="E19" s="26"/>
      <c r="F19" s="26"/>
      <c r="G19" s="26"/>
      <c r="H19" s="26"/>
      <c r="I19" s="26"/>
      <c r="J19" s="26"/>
      <c r="K19" s="26"/>
      <c r="L19" s="26"/>
      <c r="M19" s="26"/>
      <c r="N19" s="26"/>
      <c r="O19" s="26"/>
    </row>
    <row r="20" spans="1:15" ht="17">
      <c r="A20" s="17" t="s">
        <v>37</v>
      </c>
      <c r="B20" s="25" t="s">
        <v>38</v>
      </c>
      <c r="C20" s="25"/>
      <c r="D20" s="25"/>
      <c r="E20" s="25"/>
      <c r="F20" s="25"/>
      <c r="G20" s="25"/>
      <c r="H20" s="25"/>
      <c r="I20" s="25"/>
      <c r="J20" s="25"/>
      <c r="K20" s="25"/>
      <c r="L20" s="25"/>
      <c r="M20" s="25"/>
      <c r="N20" s="25"/>
      <c r="O20" s="25"/>
    </row>
    <row r="21" spans="1:15" ht="17">
      <c r="A21" s="17" t="s">
        <v>39</v>
      </c>
      <c r="B21" s="25" t="s">
        <v>40</v>
      </c>
      <c r="C21" s="25"/>
      <c r="D21" s="25"/>
      <c r="E21" s="25"/>
      <c r="F21" s="25"/>
      <c r="G21" s="25"/>
      <c r="H21" s="25"/>
      <c r="I21" s="25"/>
      <c r="J21" s="25"/>
      <c r="K21" s="25"/>
      <c r="L21" s="25"/>
      <c r="M21" s="25"/>
      <c r="N21" s="25"/>
      <c r="O21" s="25"/>
    </row>
    <row r="22" spans="1:15" ht="17">
      <c r="A22" s="17" t="s">
        <v>39</v>
      </c>
      <c r="B22" s="25" t="s">
        <v>41</v>
      </c>
      <c r="C22" s="25"/>
      <c r="D22" s="25"/>
      <c r="E22" s="25"/>
      <c r="F22" s="25"/>
      <c r="G22" s="25"/>
      <c r="H22" s="25"/>
      <c r="I22" s="25"/>
      <c r="J22" s="25"/>
      <c r="K22" s="25"/>
      <c r="L22" s="25"/>
      <c r="M22" s="25"/>
      <c r="N22" s="25"/>
      <c r="O22" s="25"/>
    </row>
    <row r="23" spans="1:15" ht="17">
      <c r="A23" s="16" t="s">
        <v>42</v>
      </c>
      <c r="B23" s="25" t="s">
        <v>43</v>
      </c>
      <c r="C23" s="25"/>
      <c r="D23" s="25"/>
      <c r="E23" s="25"/>
      <c r="F23" s="25"/>
      <c r="G23" s="25"/>
      <c r="H23" s="25"/>
      <c r="I23" s="25"/>
      <c r="J23" s="25"/>
      <c r="K23" s="25"/>
      <c r="L23" s="25"/>
      <c r="M23" s="25"/>
      <c r="N23" s="25"/>
      <c r="O23" s="25"/>
    </row>
    <row r="24" spans="1:15" ht="17">
      <c r="A24" s="16" t="s">
        <v>44</v>
      </c>
      <c r="B24" s="25" t="s">
        <v>45</v>
      </c>
      <c r="C24" s="25"/>
      <c r="D24" s="25"/>
      <c r="E24" s="25"/>
      <c r="F24" s="25"/>
      <c r="G24" s="25"/>
      <c r="H24" s="25"/>
      <c r="I24" s="25"/>
      <c r="J24" s="25"/>
      <c r="K24" s="25"/>
      <c r="L24" s="25"/>
      <c r="M24" s="25"/>
      <c r="N24" s="25"/>
      <c r="O24" s="25"/>
    </row>
    <row r="25" spans="1:15" ht="17">
      <c r="A25" s="16" t="s">
        <v>46</v>
      </c>
      <c r="B25" s="25" t="s">
        <v>47</v>
      </c>
      <c r="C25" s="25"/>
      <c r="D25" s="25"/>
      <c r="E25" s="25"/>
      <c r="F25" s="25"/>
      <c r="G25" s="25"/>
      <c r="H25" s="25"/>
      <c r="I25" s="25"/>
      <c r="J25" s="25"/>
      <c r="K25" s="25"/>
      <c r="L25" s="25"/>
      <c r="M25" s="25"/>
      <c r="N25" s="25"/>
      <c r="O25" s="25"/>
    </row>
    <row r="26" spans="1:15" ht="17">
      <c r="A26" s="16" t="s">
        <v>48</v>
      </c>
      <c r="B26" s="25" t="s">
        <v>49</v>
      </c>
      <c r="C26" s="25"/>
      <c r="D26" s="25"/>
      <c r="E26" s="25"/>
      <c r="F26" s="25"/>
      <c r="G26" s="25"/>
      <c r="H26" s="25"/>
      <c r="I26" s="25"/>
      <c r="J26" s="25"/>
      <c r="K26" s="25"/>
      <c r="L26" s="25"/>
      <c r="M26" s="25"/>
      <c r="N26" s="25"/>
      <c r="O26" s="25"/>
    </row>
    <row r="27" spans="1:15" ht="17">
      <c r="A27" s="16" t="s">
        <v>50</v>
      </c>
      <c r="B27" s="25" t="s">
        <v>51</v>
      </c>
      <c r="C27" s="25"/>
      <c r="D27" s="25"/>
      <c r="E27" s="25"/>
      <c r="F27" s="25"/>
      <c r="G27" s="25"/>
      <c r="H27" s="25"/>
      <c r="I27" s="25"/>
      <c r="J27" s="25"/>
      <c r="K27" s="25"/>
      <c r="L27" s="25"/>
      <c r="M27" s="25"/>
      <c r="N27" s="25"/>
      <c r="O27" s="25"/>
    </row>
  </sheetData>
  <mergeCells count="18">
    <mergeCell ref="B22:O22"/>
    <mergeCell ref="B23:O23"/>
    <mergeCell ref="B24:O24"/>
    <mergeCell ref="B25:O25"/>
    <mergeCell ref="B26:O26"/>
    <mergeCell ref="B27:O27"/>
    <mergeCell ref="A16:O16"/>
    <mergeCell ref="B17:O17"/>
    <mergeCell ref="B18:O18"/>
    <mergeCell ref="B19:O19"/>
    <mergeCell ref="B20:O20"/>
    <mergeCell ref="B21:O21"/>
    <mergeCell ref="B1:C1"/>
    <mergeCell ref="D1:O1"/>
    <mergeCell ref="A2:B4"/>
    <mergeCell ref="C2:N2"/>
    <mergeCell ref="O2:O3"/>
    <mergeCell ref="A15:O15"/>
  </mergeCells>
  <phoneticPr fontId="24" type="noConversion"/>
  <pageMargins left="0" right="0" top="0.39370078740157477" bottom="0.39370078740157477" header="0" footer="0"/>
  <headerFooter>
    <oddHeader>&amp;C&amp;A</oddHeader>
    <oddFooter>&amp;C頁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5.5"/>
  <cols>
    <col min="1" max="1" width="6.1640625" customWidth="1"/>
    <col min="2" max="2" width="11.6640625" customWidth="1"/>
    <col min="3" max="7" width="7.08203125" customWidth="1"/>
    <col min="8" max="8" width="21.6640625" customWidth="1"/>
  </cols>
  <sheetData>
    <row r="1" spans="1:8" ht="25.5" thickBot="1">
      <c r="A1" s="27" t="s">
        <v>52</v>
      </c>
      <c r="B1" s="45" t="str">
        <f>BusinessMain!B1</f>
        <v>第        號</v>
      </c>
      <c r="C1" s="45"/>
      <c r="D1" s="19" t="s">
        <v>53</v>
      </c>
      <c r="E1" s="19"/>
      <c r="F1" s="19"/>
      <c r="G1" s="19"/>
      <c r="H1" s="19"/>
    </row>
    <row r="2" spans="1:8" ht="34">
      <c r="A2" s="28" t="s">
        <v>54</v>
      </c>
      <c r="B2" s="29" t="s">
        <v>19</v>
      </c>
      <c r="C2" s="30" t="s">
        <v>55</v>
      </c>
      <c r="D2" s="30" t="s">
        <v>56</v>
      </c>
      <c r="E2" s="30" t="s">
        <v>57</v>
      </c>
      <c r="F2" s="30" t="s">
        <v>58</v>
      </c>
      <c r="G2" s="30" t="s">
        <v>59</v>
      </c>
      <c r="H2" s="31" t="s">
        <v>60</v>
      </c>
    </row>
    <row r="3" spans="1:8" ht="34">
      <c r="A3" s="8">
        <v>1</v>
      </c>
      <c r="B3" s="9" t="str">
        <f>BusinessMain!B6</f>
        <v>○○○○商業大樓</v>
      </c>
      <c r="C3" s="32" t="s">
        <v>61</v>
      </c>
      <c r="D3" s="9" t="s">
        <v>62</v>
      </c>
      <c r="E3" s="9"/>
      <c r="F3" s="9"/>
      <c r="G3" s="9"/>
      <c r="H3" s="33" t="s">
        <v>63</v>
      </c>
    </row>
    <row r="4" spans="1:8" ht="34">
      <c r="A4" s="8">
        <v>2</v>
      </c>
      <c r="B4" s="9" t="str">
        <f>BusinessMain!B7</f>
        <v>鼓山區零星商店</v>
      </c>
      <c r="C4" s="34" t="s">
        <v>61</v>
      </c>
      <c r="D4" s="35" t="s">
        <v>62</v>
      </c>
      <c r="E4" s="35"/>
      <c r="F4" s="36"/>
      <c r="G4" s="37"/>
      <c r="H4" s="38"/>
    </row>
    <row r="5" spans="1:8" ht="34">
      <c r="A5" s="8">
        <v>3</v>
      </c>
      <c r="B5" s="9" t="str">
        <f>BusinessMain!B8</f>
        <v>鹽埕區零星商店</v>
      </c>
      <c r="C5" s="34" t="s">
        <v>61</v>
      </c>
      <c r="D5" s="35" t="s">
        <v>64</v>
      </c>
      <c r="E5" s="35"/>
      <c r="F5" s="36"/>
      <c r="G5" s="37"/>
      <c r="H5" s="38"/>
    </row>
    <row r="6" spans="1:8" ht="34">
      <c r="A6" s="8">
        <v>4</v>
      </c>
      <c r="B6" s="9" t="str">
        <f>BusinessMain!B9</f>
        <v>左營區零星商店</v>
      </c>
      <c r="C6" s="34" t="s">
        <v>61</v>
      </c>
      <c r="D6" s="35" t="s">
        <v>65</v>
      </c>
      <c r="E6" s="35"/>
      <c r="F6" s="36"/>
      <c r="G6" s="37"/>
      <c r="H6" s="38"/>
    </row>
    <row r="7" spans="1:8" ht="34">
      <c r="A7" s="8">
        <v>5</v>
      </c>
      <c r="B7" s="9" t="str">
        <f>BusinessMain!B10</f>
        <v>三民區零星商店</v>
      </c>
      <c r="C7" s="34" t="s">
        <v>61</v>
      </c>
      <c r="D7" s="35" t="s">
        <v>66</v>
      </c>
      <c r="E7" s="35"/>
      <c r="F7" s="36"/>
      <c r="G7" s="37"/>
      <c r="H7" s="38"/>
    </row>
    <row r="8" spans="1:8" ht="34">
      <c r="A8" s="8">
        <v>6</v>
      </c>
      <c r="B8" s="9" t="str">
        <f>BusinessMain!B11</f>
        <v>新興區零星商店</v>
      </c>
      <c r="C8" s="34" t="s">
        <v>61</v>
      </c>
      <c r="D8" s="35" t="s">
        <v>67</v>
      </c>
      <c r="E8" s="35"/>
      <c r="F8" s="36"/>
      <c r="G8" s="37"/>
      <c r="H8" s="38"/>
    </row>
    <row r="9" spans="1:8" ht="34">
      <c r="A9" s="8">
        <v>7</v>
      </c>
      <c r="B9" s="9" t="str">
        <f>BusinessMain!B12</f>
        <v>前金區零星商店</v>
      </c>
      <c r="C9" s="34" t="s">
        <v>61</v>
      </c>
      <c r="D9" s="35" t="s">
        <v>68</v>
      </c>
      <c r="E9" s="35"/>
      <c r="F9" s="36"/>
      <c r="G9" s="37"/>
      <c r="H9" s="38"/>
    </row>
    <row r="10" spans="1:8" ht="34">
      <c r="A10" s="8">
        <v>8</v>
      </c>
      <c r="B10" s="9" t="str">
        <f>BusinessMain!B13</f>
        <v>苓雅區零星商店</v>
      </c>
      <c r="C10" s="34" t="s">
        <v>61</v>
      </c>
      <c r="D10" s="35" t="s">
        <v>69</v>
      </c>
      <c r="E10" s="35"/>
      <c r="F10" s="36"/>
      <c r="G10" s="37"/>
      <c r="H10" s="38"/>
    </row>
    <row r="11" spans="1:8" ht="34.5" thickBot="1">
      <c r="A11" s="12">
        <v>9</v>
      </c>
      <c r="B11" s="13" t="str">
        <f>BusinessMain!B14</f>
        <v>前鎮區零星商店</v>
      </c>
      <c r="C11" s="39" t="s">
        <v>61</v>
      </c>
      <c r="D11" s="40" t="s">
        <v>70</v>
      </c>
      <c r="E11" s="40"/>
      <c r="F11" s="41"/>
      <c r="G11" s="42"/>
      <c r="H11" s="43"/>
    </row>
    <row r="12" spans="1:8" ht="19.5">
      <c r="A12" s="46" t="s">
        <v>30</v>
      </c>
      <c r="B12" s="46"/>
      <c r="C12" s="46"/>
      <c r="D12" s="46"/>
      <c r="E12" s="46"/>
      <c r="F12" s="46"/>
      <c r="G12" s="46"/>
      <c r="H12" s="46"/>
    </row>
    <row r="13" spans="1:8" ht="17">
      <c r="A13" s="44" t="s">
        <v>31</v>
      </c>
      <c r="B13" s="47" t="s">
        <v>71</v>
      </c>
      <c r="C13" s="47"/>
      <c r="D13" s="47"/>
      <c r="E13" s="47"/>
      <c r="F13" s="47"/>
      <c r="G13" s="47"/>
      <c r="H13" s="47"/>
    </row>
    <row r="14" spans="1:8" ht="17">
      <c r="A14" s="44" t="s">
        <v>42</v>
      </c>
      <c r="B14" s="47" t="s">
        <v>72</v>
      </c>
      <c r="C14" s="47"/>
      <c r="D14" s="47"/>
      <c r="E14" s="47"/>
      <c r="F14" s="47"/>
      <c r="G14" s="47"/>
      <c r="H14" s="47"/>
    </row>
    <row r="15" spans="1:8" ht="17">
      <c r="A15" s="44" t="s">
        <v>44</v>
      </c>
      <c r="B15" s="47" t="s">
        <v>73</v>
      </c>
      <c r="C15" s="47"/>
      <c r="D15" s="47"/>
      <c r="E15" s="47"/>
      <c r="F15" s="47"/>
      <c r="G15" s="47"/>
      <c r="H15" s="47"/>
    </row>
    <row r="16" spans="1:8" ht="17">
      <c r="A16" s="44" t="s">
        <v>46</v>
      </c>
      <c r="B16" s="47" t="s">
        <v>74</v>
      </c>
      <c r="C16" s="47"/>
      <c r="D16" s="47"/>
      <c r="E16" s="47"/>
      <c r="F16" s="47"/>
      <c r="G16" s="47"/>
      <c r="H16" s="47"/>
    </row>
    <row r="17" spans="1:8" ht="17">
      <c r="A17" s="44" t="s">
        <v>48</v>
      </c>
      <c r="B17" s="47" t="s">
        <v>75</v>
      </c>
      <c r="C17" s="47"/>
      <c r="D17" s="47"/>
      <c r="E17" s="47"/>
      <c r="F17" s="47"/>
      <c r="G17" s="47"/>
      <c r="H17" s="47"/>
    </row>
  </sheetData>
  <mergeCells count="8">
    <mergeCell ref="B16:H16"/>
    <mergeCell ref="B17:H17"/>
    <mergeCell ref="B1:C1"/>
    <mergeCell ref="D1:H1"/>
    <mergeCell ref="A12:H12"/>
    <mergeCell ref="B13:H13"/>
    <mergeCell ref="B14:H14"/>
    <mergeCell ref="B15:H15"/>
  </mergeCells>
  <phoneticPr fontId="24" type="noConversion"/>
  <pageMargins left="0" right="0" top="0.39370078740157477" bottom="0.39370078740157477" header="0" footer="0"/>
  <headerFooter>
    <oddHeader>&amp;C&amp;A</oddHeader>
    <oddFooter>&amp;C頁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heetViews>
  <sheetFormatPr defaultRowHeight="15.5"/>
  <cols>
    <col min="1" max="1" width="4.25" customWidth="1"/>
    <col min="2" max="2" width="17.6640625" customWidth="1"/>
    <col min="3" max="3" width="15.9140625" customWidth="1"/>
    <col min="4" max="4" width="23.5" customWidth="1"/>
    <col min="5" max="8" width="7.08203125" customWidth="1"/>
  </cols>
  <sheetData>
    <row r="1" spans="1:8" ht="25.5" thickBot="1">
      <c r="A1" s="1" t="s">
        <v>76</v>
      </c>
      <c r="B1" s="56" t="str">
        <f>BusinessMain!B1</f>
        <v>第        號</v>
      </c>
      <c r="C1" s="56"/>
      <c r="D1" s="19" t="s">
        <v>77</v>
      </c>
      <c r="E1" s="19"/>
      <c r="F1" s="19"/>
      <c r="G1" s="19"/>
      <c r="H1" s="19"/>
    </row>
    <row r="2" spans="1:8" ht="85">
      <c r="A2" s="48" t="s">
        <v>54</v>
      </c>
      <c r="B2" s="29" t="s">
        <v>19</v>
      </c>
      <c r="C2" s="49" t="s">
        <v>78</v>
      </c>
      <c r="D2" s="49" t="s">
        <v>79</v>
      </c>
      <c r="E2" s="49" t="s">
        <v>80</v>
      </c>
      <c r="F2" s="49" t="s">
        <v>81</v>
      </c>
      <c r="G2" s="49" t="s">
        <v>82</v>
      </c>
      <c r="H2" s="50" t="s">
        <v>5</v>
      </c>
    </row>
    <row r="3" spans="1:8" ht="102.5" thickBot="1">
      <c r="A3" s="12">
        <v>1</v>
      </c>
      <c r="B3" s="13" t="s">
        <v>20</v>
      </c>
      <c r="C3" s="13" t="s">
        <v>83</v>
      </c>
      <c r="D3" s="51" t="s">
        <v>84</v>
      </c>
      <c r="E3" s="52">
        <v>2317.6999999999998</v>
      </c>
      <c r="F3" s="52">
        <v>2317.6999999999998</v>
      </c>
      <c r="G3" s="53">
        <f>F3/24/60/60</f>
        <v>2.6825231481481478E-2</v>
      </c>
      <c r="H3" s="54"/>
    </row>
    <row r="4" spans="1:8" ht="19.5">
      <c r="A4" s="57" t="s">
        <v>30</v>
      </c>
      <c r="B4" s="57"/>
      <c r="C4" s="57"/>
      <c r="D4" s="57"/>
      <c r="E4" s="57"/>
      <c r="F4" s="57"/>
      <c r="G4" s="57"/>
      <c r="H4" s="57"/>
    </row>
    <row r="5" spans="1:8" ht="17">
      <c r="A5" s="55" t="s">
        <v>31</v>
      </c>
      <c r="B5" s="58" t="s">
        <v>85</v>
      </c>
      <c r="C5" s="58"/>
      <c r="D5" s="58"/>
      <c r="E5" s="58"/>
      <c r="F5" s="58"/>
      <c r="G5" s="58"/>
      <c r="H5" s="58"/>
    </row>
    <row r="6" spans="1:8" ht="17">
      <c r="A6" s="55" t="s">
        <v>42</v>
      </c>
      <c r="B6" s="58" t="s">
        <v>86</v>
      </c>
      <c r="C6" s="58"/>
      <c r="D6" s="58"/>
      <c r="E6" s="58"/>
      <c r="F6" s="58"/>
      <c r="G6" s="58"/>
      <c r="H6" s="58"/>
    </row>
    <row r="7" spans="1:8" ht="17">
      <c r="A7" s="55" t="s">
        <v>44</v>
      </c>
      <c r="B7" s="58" t="s">
        <v>87</v>
      </c>
      <c r="C7" s="58"/>
      <c r="D7" s="58"/>
      <c r="E7" s="58"/>
      <c r="F7" s="58"/>
      <c r="G7" s="58"/>
      <c r="H7" s="58"/>
    </row>
    <row r="8" spans="1:8" ht="17">
      <c r="A8" s="55" t="s">
        <v>46</v>
      </c>
      <c r="B8" s="58" t="s">
        <v>88</v>
      </c>
      <c r="C8" s="58"/>
      <c r="D8" s="58"/>
      <c r="E8" s="58"/>
      <c r="F8" s="58"/>
      <c r="G8" s="58"/>
      <c r="H8" s="58"/>
    </row>
    <row r="9" spans="1:8" ht="17">
      <c r="A9" s="55" t="s">
        <v>48</v>
      </c>
      <c r="B9" s="58" t="s">
        <v>89</v>
      </c>
      <c r="C9" s="58"/>
      <c r="D9" s="58"/>
      <c r="E9" s="58"/>
      <c r="F9" s="58"/>
      <c r="G9" s="58"/>
      <c r="H9" s="58"/>
    </row>
    <row r="10" spans="1:8" ht="17">
      <c r="A10" s="55" t="s">
        <v>50</v>
      </c>
      <c r="B10" s="58" t="s">
        <v>90</v>
      </c>
      <c r="C10" s="58"/>
      <c r="D10" s="58"/>
      <c r="E10" s="58"/>
      <c r="F10" s="58"/>
      <c r="G10" s="58"/>
      <c r="H10" s="58"/>
    </row>
    <row r="11" spans="1:8" ht="17">
      <c r="A11" s="55" t="s">
        <v>91</v>
      </c>
      <c r="B11" s="58" t="s">
        <v>92</v>
      </c>
      <c r="C11" s="58"/>
      <c r="D11" s="58"/>
      <c r="E11" s="58"/>
      <c r="F11" s="58"/>
      <c r="G11" s="58"/>
      <c r="H11" s="58"/>
    </row>
    <row r="12" spans="1:8" ht="17">
      <c r="A12" s="55" t="s">
        <v>93</v>
      </c>
      <c r="B12" s="58" t="s">
        <v>94</v>
      </c>
      <c r="C12" s="58"/>
      <c r="D12" s="58"/>
      <c r="E12" s="58"/>
      <c r="F12" s="58"/>
      <c r="G12" s="58"/>
      <c r="H12" s="58"/>
    </row>
  </sheetData>
  <mergeCells count="11">
    <mergeCell ref="B8:H8"/>
    <mergeCell ref="B9:H9"/>
    <mergeCell ref="B10:H10"/>
    <mergeCell ref="B11:H11"/>
    <mergeCell ref="B12:H12"/>
    <mergeCell ref="B1:C1"/>
    <mergeCell ref="D1:H1"/>
    <mergeCell ref="A4:H4"/>
    <mergeCell ref="B5:H5"/>
    <mergeCell ref="B6:H6"/>
    <mergeCell ref="B7:H7"/>
  </mergeCells>
  <phoneticPr fontId="24" type="noConversion"/>
  <pageMargins left="0" right="0" top="0.39370078740157477" bottom="0.39370078740157477" header="0" footer="0"/>
  <headerFooter>
    <oddHeader>&amp;C&amp;A</oddHeader>
    <oddFooter>&amp;C頁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heetViews>
  <sheetFormatPr defaultRowHeight="15.5"/>
  <cols>
    <col min="1" max="1" width="4.25" customWidth="1"/>
    <col min="2" max="18" width="7.08203125" customWidth="1"/>
  </cols>
  <sheetData>
    <row r="1" spans="1:18" ht="25">
      <c r="A1" s="59" t="s">
        <v>95</v>
      </c>
      <c r="B1" s="73" t="str">
        <f>BusinessMain!B1</f>
        <v>第        號</v>
      </c>
      <c r="C1" s="73"/>
      <c r="D1" s="73"/>
      <c r="E1" s="73"/>
      <c r="F1" s="73"/>
      <c r="G1" s="74" t="s">
        <v>96</v>
      </c>
      <c r="H1" s="74"/>
      <c r="I1" s="74"/>
      <c r="J1" s="74"/>
      <c r="K1" s="74"/>
      <c r="L1" s="74"/>
      <c r="M1" s="74"/>
      <c r="N1" s="74"/>
      <c r="O1" s="75" t="s">
        <v>97</v>
      </c>
      <c r="P1" s="75"/>
      <c r="Q1" s="75" t="s">
        <v>98</v>
      </c>
      <c r="R1" s="75"/>
    </row>
    <row r="2" spans="1:18" ht="23">
      <c r="A2" s="76" t="s">
        <v>99</v>
      </c>
      <c r="B2" s="76"/>
      <c r="C2" s="76"/>
      <c r="D2" s="61">
        <f>'WaterRecord-2'!D2</f>
        <v>106</v>
      </c>
      <c r="E2" s="62" t="s">
        <v>100</v>
      </c>
      <c r="F2" s="63"/>
      <c r="G2" s="64"/>
      <c r="H2" s="64"/>
      <c r="I2" s="64"/>
      <c r="J2" s="64"/>
      <c r="K2" s="64"/>
      <c r="L2" s="64"/>
      <c r="M2" s="64"/>
      <c r="N2" s="64"/>
      <c r="O2" s="77">
        <f>'WaterRecord-2'!N2</f>
        <v>0.1</v>
      </c>
      <c r="P2" s="77"/>
      <c r="Q2" s="77">
        <f>'WaterRecord-2'!P2</f>
        <v>0.04</v>
      </c>
      <c r="R2" s="77"/>
    </row>
    <row r="3" spans="1:18" ht="68">
      <c r="A3" s="65" t="s">
        <v>101</v>
      </c>
      <c r="B3" s="78" t="s">
        <v>102</v>
      </c>
      <c r="C3" s="78"/>
      <c r="D3" s="66" t="s">
        <v>103</v>
      </c>
      <c r="E3" s="67" t="s">
        <v>104</v>
      </c>
      <c r="F3" s="68" t="s">
        <v>105</v>
      </c>
      <c r="G3" s="68" t="s">
        <v>106</v>
      </c>
      <c r="H3" s="68" t="s">
        <v>107</v>
      </c>
      <c r="I3" s="68" t="s">
        <v>108</v>
      </c>
      <c r="J3" s="68" t="s">
        <v>109</v>
      </c>
      <c r="K3" s="68" t="s">
        <v>110</v>
      </c>
      <c r="L3" s="68" t="s">
        <v>111</v>
      </c>
      <c r="M3" s="68" t="s">
        <v>112</v>
      </c>
      <c r="N3" s="68" t="s">
        <v>113</v>
      </c>
      <c r="O3" s="68" t="s">
        <v>114</v>
      </c>
      <c r="P3" s="68" t="s">
        <v>115</v>
      </c>
      <c r="Q3" s="68" t="s">
        <v>116</v>
      </c>
      <c r="R3" s="60" t="s">
        <v>117</v>
      </c>
    </row>
    <row r="4" spans="1:18" ht="34">
      <c r="A4" s="79">
        <f>BusinessMain!A7</f>
        <v>2</v>
      </c>
      <c r="B4" s="80" t="s">
        <v>118</v>
      </c>
      <c r="C4" s="80"/>
      <c r="D4" s="81">
        <f>COUNTIF('WaterRecord-2'!B:B,B4)</f>
        <v>8</v>
      </c>
      <c r="E4" s="69" t="s">
        <v>119</v>
      </c>
      <c r="F4" s="70">
        <f>SUMPRODUCT(('WaterRecord-2'!$B$5:$B$9999=$B4)*'WaterRecord-2'!E$5:E$9999)</f>
        <v>179200</v>
      </c>
      <c r="G4" s="70">
        <f>SUMPRODUCT(('WaterRecord-2'!$B$5:$B$9999=$B4)*'WaterRecord-2'!F$5:F$9999)</f>
        <v>127290</v>
      </c>
      <c r="H4" s="70">
        <f>SUMPRODUCT(('WaterRecord-2'!$B$5:$B$9999=$B4)*'WaterRecord-2'!G$5:G$9999)</f>
        <v>180200</v>
      </c>
      <c r="I4" s="70">
        <f>SUMPRODUCT(('WaterRecord-2'!$B$5:$B$9999=$B4)*'WaterRecord-2'!H$5:H$9999)</f>
        <v>181620</v>
      </c>
      <c r="J4" s="70">
        <f>SUMPRODUCT(('WaterRecord-2'!$B$5:$B$9999=$B4)*'WaterRecord-2'!I$5:I$9999)</f>
        <v>184640</v>
      </c>
      <c r="K4" s="70">
        <f>SUMPRODUCT(('WaterRecord-2'!$B$5:$B$9999=$B4)*'WaterRecord-2'!J$5:J$9999)</f>
        <v>181620</v>
      </c>
      <c r="L4" s="70">
        <f>SUMPRODUCT(('WaterRecord-2'!$B$5:$B$9999=$B4)*'WaterRecord-2'!K$5:K$9999)</f>
        <v>182170</v>
      </c>
      <c r="M4" s="70">
        <f>SUMPRODUCT(('WaterRecord-2'!$B$5:$B$9999=$B4)*'WaterRecord-2'!L$5:L$9999)</f>
        <v>185240</v>
      </c>
      <c r="N4" s="70">
        <f>SUMPRODUCT(('WaterRecord-2'!$B$5:$B$9999=$B4)*'WaterRecord-2'!M$5:M$9999)</f>
        <v>182170</v>
      </c>
      <c r="O4" s="70">
        <f>SUMPRODUCT(('WaterRecord-2'!$B$5:$B$9999=$B4)*'WaterRecord-2'!N$5:N$9999)</f>
        <v>182720</v>
      </c>
      <c r="P4" s="70">
        <f>SUMPRODUCT(('WaterRecord-2'!$B$5:$B$9999=$B4)*'WaterRecord-2'!O$5:O$9999)</f>
        <v>139640</v>
      </c>
      <c r="Q4" s="70">
        <f>SUMPRODUCT(('WaterRecord-2'!$B$5:$B$9999=$B4)*'WaterRecord-2'!P$5:P$9999)</f>
        <v>182720</v>
      </c>
      <c r="R4" s="82"/>
    </row>
    <row r="5" spans="1:18" ht="32">
      <c r="A5" s="79"/>
      <c r="B5" s="80"/>
      <c r="C5" s="80"/>
      <c r="D5" s="81"/>
      <c r="E5" s="71" t="s">
        <v>120</v>
      </c>
      <c r="F5" s="72">
        <f>ROUND(F4/31/24/60/60,4)/(1-$O$2)/(1-$Q$2)</f>
        <v>7.7430555555555558E-2</v>
      </c>
      <c r="G5" s="72">
        <f>ROUND(G4/28/24/60/60,4)/(1-$O$2)/(1-$Q$2)</f>
        <v>6.0879629629629631E-2</v>
      </c>
      <c r="H5" s="72">
        <f>ROUND(H4/31/24/60/60,4)/(1-$O$2)/(1-$Q$2)</f>
        <v>7.7893518518518515E-2</v>
      </c>
      <c r="I5" s="72">
        <f>ROUND(I4/30/24/60/60,4)/(1-$O$2)/(1-$Q$2)</f>
        <v>8.1134259259259253E-2</v>
      </c>
      <c r="J5" s="72">
        <f>ROUND(J4/31/24/60/60,4)/(1-$O$2)/(1-$Q$2)</f>
        <v>7.9745370370370369E-2</v>
      </c>
      <c r="K5" s="72">
        <f>ROUND(K4/30/24/60/60,4)/(1-$O$2)/(1-$Q$2)</f>
        <v>8.1134259259259253E-2</v>
      </c>
      <c r="L5" s="72">
        <f>ROUND(L4/31/24/60/60,4)/(1-$O$2)/(1-$Q$2)</f>
        <v>7.8703703703703706E-2</v>
      </c>
      <c r="M5" s="72">
        <f>ROUND(M4/31/24/60/60,4)/(1-$O$2)/(1-$Q$2)</f>
        <v>8.009259259259259E-2</v>
      </c>
      <c r="N5" s="72">
        <f>ROUND(N4/30/24/60/60,4)/(1-$O$2)/(1-$Q$2)</f>
        <v>8.1365740740740752E-2</v>
      </c>
      <c r="O5" s="72">
        <f>ROUND(O4/31/24/60/60,4)/(1-$O$2)/(1-$Q$2)</f>
        <v>7.8935185185185192E-2</v>
      </c>
      <c r="P5" s="72">
        <f>ROUND(P4/30/24/60/60,4)/(1-$O$2)/(1-$Q$2)</f>
        <v>6.2384259259259264E-2</v>
      </c>
      <c r="Q5" s="72">
        <f>ROUND(Q4/31/24/60/60,4)/(1-$O$2)/(1-$Q$2)</f>
        <v>7.8935185185185192E-2</v>
      </c>
      <c r="R5" s="82"/>
    </row>
    <row r="6" spans="1:18" ht="34">
      <c r="A6" s="79">
        <f>BusinessMain!A8</f>
        <v>3</v>
      </c>
      <c r="B6" s="80" t="s">
        <v>121</v>
      </c>
      <c r="C6" s="80"/>
      <c r="D6" s="81">
        <f>COUNTIF('WaterRecord-2'!B:B,B6)</f>
        <v>5</v>
      </c>
      <c r="E6" s="69" t="s">
        <v>119</v>
      </c>
      <c r="F6" s="70">
        <f>SUMPRODUCT(('WaterRecord-2'!$B$5:$B$9999=$B6)*'WaterRecord-2'!E$5:E$9999)</f>
        <v>9889</v>
      </c>
      <c r="G6" s="70">
        <f>SUMPRODUCT(('WaterRecord-2'!$B$5:$B$9999=$B6)*'WaterRecord-2'!F$5:F$9999)</f>
        <v>9932</v>
      </c>
      <c r="H6" s="70">
        <f>SUMPRODUCT(('WaterRecord-2'!$B$5:$B$9999=$B6)*'WaterRecord-2'!G$5:G$9999)</f>
        <v>9975</v>
      </c>
      <c r="I6" s="70">
        <f>SUMPRODUCT(('WaterRecord-2'!$B$5:$B$9999=$B6)*'WaterRecord-2'!H$5:H$9999)</f>
        <v>9889</v>
      </c>
      <c r="J6" s="70">
        <f>SUMPRODUCT(('WaterRecord-2'!$B$5:$B$9999=$B6)*'WaterRecord-2'!I$5:I$9999)</f>
        <v>9889</v>
      </c>
      <c r="K6" s="70">
        <f>SUMPRODUCT(('WaterRecord-2'!$B$5:$B$9999=$B6)*'WaterRecord-2'!J$5:J$9999)</f>
        <v>9932</v>
      </c>
      <c r="L6" s="70">
        <f>SUMPRODUCT(('WaterRecord-2'!$B$5:$B$9999=$B6)*'WaterRecord-2'!K$5:K$9999)</f>
        <v>9975</v>
      </c>
      <c r="M6" s="70">
        <f>SUMPRODUCT(('WaterRecord-2'!$B$5:$B$9999=$B6)*'WaterRecord-2'!L$5:L$9999)</f>
        <v>9889</v>
      </c>
      <c r="N6" s="70">
        <f>SUMPRODUCT(('WaterRecord-2'!$B$5:$B$9999=$B6)*'WaterRecord-2'!M$5:M$9999)</f>
        <v>9932</v>
      </c>
      <c r="O6" s="70">
        <f>SUMPRODUCT(('WaterRecord-2'!$B$5:$B$9999=$B6)*'WaterRecord-2'!N$5:N$9999)</f>
        <v>9975</v>
      </c>
      <c r="P6" s="70">
        <f>SUMPRODUCT(('WaterRecord-2'!$B$5:$B$9999=$B6)*'WaterRecord-2'!O$5:O$9999)</f>
        <v>9889</v>
      </c>
      <c r="Q6" s="70">
        <f>SUMPRODUCT(('WaterRecord-2'!$B$5:$B$9999=$B6)*'WaterRecord-2'!P$5:P$9999)</f>
        <v>9889</v>
      </c>
      <c r="R6" s="82"/>
    </row>
    <row r="7" spans="1:18" ht="32">
      <c r="A7" s="79"/>
      <c r="B7" s="80"/>
      <c r="C7" s="80"/>
      <c r="D7" s="81"/>
      <c r="E7" s="71" t="s">
        <v>120</v>
      </c>
      <c r="F7" s="72">
        <f>ROUND(F6/31/24/60/60,4)/(1-$O$2)/(1-$Q$2)</f>
        <v>4.2824074074074075E-3</v>
      </c>
      <c r="G7" s="72">
        <f>ROUND(G6/28/24/60/60,4)/(1-$O$2)/(1-$Q$2)</f>
        <v>4.7453703703703711E-3</v>
      </c>
      <c r="H7" s="72">
        <f>ROUND(H6/31/24/60/60,4)/(1-$O$2)/(1-$Q$2)</f>
        <v>4.2824074074074075E-3</v>
      </c>
      <c r="I7" s="72">
        <f>ROUND(I6/30/24/60/60,4)/(1-$O$2)/(1-$Q$2)</f>
        <v>4.3981481481481476E-3</v>
      </c>
      <c r="J7" s="72">
        <f>ROUND(J6/31/24/60/60,4)/(1-$O$2)/(1-$Q$2)</f>
        <v>4.2824074074074075E-3</v>
      </c>
      <c r="K7" s="72">
        <f>ROUND(K6/30/24/60/60,4)/(1-$O$2)/(1-$Q$2)</f>
        <v>4.3981481481481476E-3</v>
      </c>
      <c r="L7" s="72">
        <f>ROUND(L6/31/24/60/60,4)/(1-$O$2)/(1-$Q$2)</f>
        <v>4.2824074074074075E-3</v>
      </c>
      <c r="M7" s="72">
        <f>ROUND(M6/31/24/60/60,4)/(1-$O$2)/(1-$Q$2)</f>
        <v>4.2824074074074075E-3</v>
      </c>
      <c r="N7" s="72">
        <f>ROUND(N6/30/24/60/60,4)/(1-$O$2)/(1-$Q$2)</f>
        <v>4.3981481481481476E-3</v>
      </c>
      <c r="O7" s="72">
        <f>ROUND(O6/31/24/60/60,4)/(1-$O$2)/(1-$Q$2)</f>
        <v>4.2824074074074075E-3</v>
      </c>
      <c r="P7" s="72">
        <f>ROUND(P6/30/24/60/60,4)/(1-$O$2)/(1-$Q$2)</f>
        <v>4.3981481481481476E-3</v>
      </c>
      <c r="Q7" s="72">
        <f>ROUND(Q6/31/24/60/60,4)/(1-$O$2)/(1-$Q$2)</f>
        <v>4.2824074074074075E-3</v>
      </c>
      <c r="R7" s="82"/>
    </row>
    <row r="8" spans="1:18" ht="34">
      <c r="A8" s="79">
        <f>BusinessMain!A9</f>
        <v>4</v>
      </c>
      <c r="B8" s="80" t="s">
        <v>122</v>
      </c>
      <c r="C8" s="80"/>
      <c r="D8" s="81">
        <f>COUNTIF('WaterRecord-2'!B:B,B8)</f>
        <v>32</v>
      </c>
      <c r="E8" s="69" t="s">
        <v>119</v>
      </c>
      <c r="F8" s="70">
        <f>SUMPRODUCT(('WaterRecord-2'!$B$5:$B$9999=$B8)*'WaterRecord-2'!E$5:E$9999)</f>
        <v>272520.03441021184</v>
      </c>
      <c r="G8" s="70">
        <f>SUMPRODUCT(('WaterRecord-2'!$B$5:$B$9999=$B8)*'WaterRecord-2'!F$5:F$9999)</f>
        <v>202128.20772834824</v>
      </c>
      <c r="H8" s="70">
        <f>SUMPRODUCT(('WaterRecord-2'!$B$5:$B$9999=$B8)*'WaterRecord-2'!G$5:G$9999)</f>
        <v>275533.3713550613</v>
      </c>
      <c r="I8" s="70">
        <f>SUMPRODUCT(('WaterRecord-2'!$B$5:$B$9999=$B8)*'WaterRecord-2'!H$5:H$9999)</f>
        <v>273620.03441021184</v>
      </c>
      <c r="J8" s="70">
        <f>SUMPRODUCT(('WaterRecord-2'!$B$5:$B$9999=$B8)*'WaterRecord-2'!I$5:I$9999)</f>
        <v>274720.03441021184</v>
      </c>
      <c r="K8" s="70">
        <f>SUMPRODUCT(('WaterRecord-2'!$B$5:$B$9999=$B8)*'WaterRecord-2'!J$5:J$9999)</f>
        <v>275116.95761156519</v>
      </c>
      <c r="L8" s="70">
        <f>SUMPRODUCT(('WaterRecord-2'!$B$5:$B$9999=$B8)*'WaterRecord-2'!K$5:K$9999)</f>
        <v>276633.3713550613</v>
      </c>
      <c r="M8" s="70">
        <f>SUMPRODUCT(('WaterRecord-2'!$B$5:$B$9999=$B8)*'WaterRecord-2'!L$5:L$9999)</f>
        <v>274720.03441021184</v>
      </c>
      <c r="N8" s="70">
        <f>SUMPRODUCT(('WaterRecord-2'!$B$5:$B$9999=$B8)*'WaterRecord-2'!M$5:M$9999)</f>
        <v>275116.95761156519</v>
      </c>
      <c r="O8" s="70">
        <f>SUMPRODUCT(('WaterRecord-2'!$B$5:$B$9999=$B8)*'WaterRecord-2'!N$5:N$9999)</f>
        <v>276633.3713550613</v>
      </c>
      <c r="P8" s="70">
        <f>SUMPRODUCT(('WaterRecord-2'!$B$5:$B$9999=$B8)*'WaterRecord-2'!O$5:O$9999)</f>
        <v>274720.03441021184</v>
      </c>
      <c r="Q8" s="70">
        <f>SUMPRODUCT(('WaterRecord-2'!$B$5:$B$9999=$B8)*'WaterRecord-2'!P$5:P$9999)</f>
        <v>273620.03441021184</v>
      </c>
      <c r="R8" s="82"/>
    </row>
    <row r="9" spans="1:18" ht="32">
      <c r="A9" s="79"/>
      <c r="B9" s="80"/>
      <c r="C9" s="80"/>
      <c r="D9" s="81"/>
      <c r="E9" s="71" t="s">
        <v>120</v>
      </c>
      <c r="F9" s="72">
        <f>ROUND(F8/31/24/60/60,4)/(1-$O$2)/(1-$Q$2)</f>
        <v>0.11770833333333333</v>
      </c>
      <c r="G9" s="72">
        <f>ROUND(G8/28/24/60/60,4)/(1-$O$2)/(1-$Q$2)</f>
        <v>9.6759259259259253E-2</v>
      </c>
      <c r="H9" s="72">
        <f>ROUND(H8/31/24/60/60,4)/(1-$O$2)/(1-$Q$2)</f>
        <v>0.11909722222222223</v>
      </c>
      <c r="I9" s="72">
        <f>ROUND(I8/30/24/60/60,4)/(1-$O$2)/(1-$Q$2)</f>
        <v>0.12222222222222222</v>
      </c>
      <c r="J9" s="72">
        <f>ROUND(J8/31/24/60/60,4)/(1-$O$2)/(1-$Q$2)</f>
        <v>0.11874999999999999</v>
      </c>
      <c r="K9" s="72">
        <f>ROUND(K8/30/24/60/60,4)/(1-$O$2)/(1-$Q$2)</f>
        <v>0.12280092592592594</v>
      </c>
      <c r="L9" s="72">
        <f>ROUND(L8/31/24/60/60,4)/(1-$O$2)/(1-$Q$2)</f>
        <v>0.1195601851851852</v>
      </c>
      <c r="M9" s="72">
        <f>ROUND(M8/31/24/60/60,4)/(1-$O$2)/(1-$Q$2)</f>
        <v>0.11874999999999999</v>
      </c>
      <c r="N9" s="72">
        <f>ROUND(N8/30/24/60/60,4)/(1-$O$2)/(1-$Q$2)</f>
        <v>0.12280092592592594</v>
      </c>
      <c r="O9" s="72">
        <f>ROUND(O8/31/24/60/60,4)/(1-$O$2)/(1-$Q$2)</f>
        <v>0.1195601851851852</v>
      </c>
      <c r="P9" s="72">
        <f>ROUND(P8/30/24/60/60,4)/(1-$O$2)/(1-$Q$2)</f>
        <v>0.12268518518518519</v>
      </c>
      <c r="Q9" s="72">
        <f>ROUND(Q8/31/24/60/60,4)/(1-$O$2)/(1-$Q$2)</f>
        <v>0.11828703703703704</v>
      </c>
      <c r="R9" s="82"/>
    </row>
    <row r="10" spans="1:18" ht="34">
      <c r="A10" s="79">
        <f>BusinessMain!A10</f>
        <v>5</v>
      </c>
      <c r="B10" s="80" t="s">
        <v>123</v>
      </c>
      <c r="C10" s="80"/>
      <c r="D10" s="81">
        <f>COUNTIF('WaterRecord-2'!B:B,B10)</f>
        <v>5</v>
      </c>
      <c r="E10" s="69" t="s">
        <v>119</v>
      </c>
      <c r="F10" s="70">
        <f>SUMPRODUCT(('WaterRecord-2'!$B$5:$B$9999=$B10)*'WaterRecord-2'!E$5:E$9999)</f>
        <v>78053.34</v>
      </c>
      <c r="G10" s="70">
        <f>SUMPRODUCT(('WaterRecord-2'!$B$5:$B$9999=$B10)*'WaterRecord-2'!F$5:F$9999)</f>
        <v>71562.600000000006</v>
      </c>
      <c r="H10" s="70">
        <f>SUMPRODUCT(('WaterRecord-2'!$B$5:$B$9999=$B10)*'WaterRecord-2'!G$5:G$9999)</f>
        <v>102510.66</v>
      </c>
      <c r="I10" s="70">
        <f>SUMPRODUCT(('WaterRecord-2'!$B$5:$B$9999=$B10)*'WaterRecord-2'!H$5:H$9999)</f>
        <v>78053.34</v>
      </c>
      <c r="J10" s="70">
        <f>SUMPRODUCT(('WaterRecord-2'!$B$5:$B$9999=$B10)*'WaterRecord-2'!I$5:I$9999)</f>
        <v>89571.06</v>
      </c>
      <c r="K10" s="70">
        <f>SUMPRODUCT(('WaterRecord-2'!$B$5:$B$9999=$B10)*'WaterRecord-2'!J$5:J$9999)</f>
        <v>78422.34</v>
      </c>
      <c r="L10" s="70">
        <f>SUMPRODUCT(('WaterRecord-2'!$B$5:$B$9999=$B10)*'WaterRecord-2'!K$5:K$9999)</f>
        <v>89448.06</v>
      </c>
      <c r="M10" s="70">
        <f>SUMPRODUCT(('WaterRecord-2'!$B$5:$B$9999=$B10)*'WaterRecord-2'!L$5:L$9999)</f>
        <v>102264.66</v>
      </c>
      <c r="N10" s="70">
        <f>SUMPRODUCT(('WaterRecord-2'!$B$5:$B$9999=$B10)*'WaterRecord-2'!M$5:M$9999)</f>
        <v>89817.06</v>
      </c>
      <c r="O10" s="70">
        <f>SUMPRODUCT(('WaterRecord-2'!$B$5:$B$9999=$B10)*'WaterRecord-2'!N$5:N$9999)</f>
        <v>102141.66</v>
      </c>
      <c r="P10" s="70">
        <f>SUMPRODUCT(('WaterRecord-2'!$B$5:$B$9999=$B10)*'WaterRecord-2'!O$5:O$9999)</f>
        <v>89571.06</v>
      </c>
      <c r="Q10" s="70">
        <f>SUMPRODUCT(('WaterRecord-2'!$B$5:$B$9999=$B10)*'WaterRecord-2'!P$5:P$9999)</f>
        <v>102510.66</v>
      </c>
      <c r="R10" s="82"/>
    </row>
    <row r="11" spans="1:18" ht="32">
      <c r="A11" s="79"/>
      <c r="B11" s="80"/>
      <c r="C11" s="80"/>
      <c r="D11" s="81"/>
      <c r="E11" s="71" t="s">
        <v>120</v>
      </c>
      <c r="F11" s="72">
        <f>ROUND(F10/31/24/60/60,4)/(1-$O$2)/(1-$Q$2)</f>
        <v>3.3680555555555554E-2</v>
      </c>
      <c r="G11" s="72">
        <f>ROUND(G10/28/24/60/60,4)/(1-$O$2)/(1-$Q$2)</f>
        <v>3.425925925925926E-2</v>
      </c>
      <c r="H11" s="72">
        <f>ROUND(H10/31/24/60/60,4)/(1-$O$2)/(1-$Q$2)</f>
        <v>4.4328703703703703E-2</v>
      </c>
      <c r="I11" s="72">
        <f>ROUND(I10/30/24/60/60,4)/(1-$O$2)/(1-$Q$2)</f>
        <v>3.4837962962962966E-2</v>
      </c>
      <c r="J11" s="72">
        <f>ROUND(J10/31/24/60/60,4)/(1-$O$2)/(1-$Q$2)</f>
        <v>3.8657407407407404E-2</v>
      </c>
      <c r="K11" s="72">
        <f>ROUND(K10/30/24/60/60,4)/(1-$O$2)/(1-$Q$2)</f>
        <v>3.5069444444444445E-2</v>
      </c>
      <c r="L11" s="72">
        <f>ROUND(L10/31/24/60/60,4)/(1-$O$2)/(1-$Q$2)</f>
        <v>3.8657407407407404E-2</v>
      </c>
      <c r="M11" s="72">
        <f>ROUND(M10/31/24/60/60,4)/(1-$O$2)/(1-$Q$2)</f>
        <v>4.4212962962962968E-2</v>
      </c>
      <c r="N11" s="72">
        <f>ROUND(N10/30/24/60/60,4)/(1-$O$2)/(1-$Q$2)</f>
        <v>4.0162037037037045E-2</v>
      </c>
      <c r="O11" s="72">
        <f>ROUND(O10/31/24/60/60,4)/(1-$O$2)/(1-$Q$2)</f>
        <v>4.4097222222222225E-2</v>
      </c>
      <c r="P11" s="72">
        <f>ROUND(P10/30/24/60/60,4)/(1-$O$2)/(1-$Q$2)</f>
        <v>4.0046296296296295E-2</v>
      </c>
      <c r="Q11" s="72">
        <f>ROUND(Q10/31/24/60/60,4)/(1-$O$2)/(1-$Q$2)</f>
        <v>4.4328703703703703E-2</v>
      </c>
      <c r="R11" s="82"/>
    </row>
    <row r="12" spans="1:18" ht="34">
      <c r="A12" s="79">
        <f>BusinessMain!A11</f>
        <v>6</v>
      </c>
      <c r="B12" s="80" t="s">
        <v>124</v>
      </c>
      <c r="C12" s="80"/>
      <c r="D12" s="81">
        <f>COUNTIF('WaterRecord-2'!B:B,B12)</f>
        <v>3</v>
      </c>
      <c r="E12" s="69" t="s">
        <v>119</v>
      </c>
      <c r="F12" s="70">
        <f>SUMPRODUCT(('WaterRecord-2'!$B$5:$B$9999=$B12)*'WaterRecord-2'!E$5:E$9999)</f>
        <v>163200</v>
      </c>
      <c r="G12" s="70">
        <f>SUMPRODUCT(('WaterRecord-2'!$B$5:$B$9999=$B12)*'WaterRecord-2'!F$5:F$9999)</f>
        <v>135400</v>
      </c>
      <c r="H12" s="70">
        <f>SUMPRODUCT(('WaterRecord-2'!$B$5:$B$9999=$B12)*'WaterRecord-2'!G$5:G$9999)</f>
        <v>167600</v>
      </c>
      <c r="I12" s="70">
        <f>SUMPRODUCT(('WaterRecord-2'!$B$5:$B$9999=$B12)*'WaterRecord-2'!H$5:H$9999)</f>
        <v>163200</v>
      </c>
      <c r="J12" s="70">
        <f>SUMPRODUCT(('WaterRecord-2'!$B$5:$B$9999=$B12)*'WaterRecord-2'!I$5:I$9999)</f>
        <v>165400</v>
      </c>
      <c r="K12" s="70">
        <f>SUMPRODUCT(('WaterRecord-2'!$B$5:$B$9999=$B12)*'WaterRecord-2'!J$5:J$9999)</f>
        <v>163200</v>
      </c>
      <c r="L12" s="70">
        <f>SUMPRODUCT(('WaterRecord-2'!$B$5:$B$9999=$B12)*'WaterRecord-2'!K$5:K$9999)</f>
        <v>165400</v>
      </c>
      <c r="M12" s="70">
        <f>SUMPRODUCT(('WaterRecord-2'!$B$5:$B$9999=$B12)*'WaterRecord-2'!L$5:L$9999)</f>
        <v>167600</v>
      </c>
      <c r="N12" s="70">
        <f>SUMPRODUCT(('WaterRecord-2'!$B$5:$B$9999=$B12)*'WaterRecord-2'!M$5:M$9999)</f>
        <v>165400</v>
      </c>
      <c r="O12" s="70">
        <f>SUMPRODUCT(('WaterRecord-2'!$B$5:$B$9999=$B12)*'WaterRecord-2'!N$5:N$9999)</f>
        <v>167600</v>
      </c>
      <c r="P12" s="70">
        <f>SUMPRODUCT(('WaterRecord-2'!$B$5:$B$9999=$B12)*'WaterRecord-2'!O$5:O$9999)</f>
        <v>165400</v>
      </c>
      <c r="Q12" s="70">
        <f>SUMPRODUCT(('WaterRecord-2'!$B$5:$B$9999=$B12)*'WaterRecord-2'!P$5:P$9999)</f>
        <v>167600</v>
      </c>
      <c r="R12" s="82"/>
    </row>
    <row r="13" spans="1:18" ht="32">
      <c r="A13" s="79"/>
      <c r="B13" s="80"/>
      <c r="C13" s="80"/>
      <c r="D13" s="81"/>
      <c r="E13" s="71" t="s">
        <v>120</v>
      </c>
      <c r="F13" s="72">
        <f>ROUND(F12/31/24/60/60,4)/(1-$O$2)/(1-$Q$2)</f>
        <v>7.048611111111111E-2</v>
      </c>
      <c r="G13" s="72">
        <f>ROUND(G12/28/24/60/60,4)/(1-$O$2)/(1-$Q$2)</f>
        <v>6.4814814814814811E-2</v>
      </c>
      <c r="H13" s="72">
        <f>ROUND(H12/31/24/60/60,4)/(1-$O$2)/(1-$Q$2)</f>
        <v>7.2453703703703701E-2</v>
      </c>
      <c r="I13" s="72">
        <f>ROUND(I12/30/24/60/60,4)/(1-$O$2)/(1-$Q$2)</f>
        <v>7.2916666666666657E-2</v>
      </c>
      <c r="J13" s="72">
        <f>ROUND(J12/31/24/60/60,4)/(1-$O$2)/(1-$Q$2)</f>
        <v>7.1527777777777787E-2</v>
      </c>
      <c r="K13" s="72">
        <f>ROUND(K12/30/24/60/60,4)/(1-$O$2)/(1-$Q$2)</f>
        <v>7.2916666666666657E-2</v>
      </c>
      <c r="L13" s="72">
        <f>ROUND(L12/31/24/60/60,4)/(1-$O$2)/(1-$Q$2)</f>
        <v>7.1527777777777787E-2</v>
      </c>
      <c r="M13" s="72">
        <f>ROUND(M12/31/24/60/60,4)/(1-$O$2)/(1-$Q$2)</f>
        <v>7.2453703703703701E-2</v>
      </c>
      <c r="N13" s="72">
        <f>ROUND(N12/30/24/60/60,4)/(1-$O$2)/(1-$Q$2)</f>
        <v>7.3842592592592585E-2</v>
      </c>
      <c r="O13" s="72">
        <f>ROUND(O12/31/24/60/60,4)/(1-$O$2)/(1-$Q$2)</f>
        <v>7.2453703703703701E-2</v>
      </c>
      <c r="P13" s="72">
        <f>ROUND(P12/30/24/60/60,4)/(1-$O$2)/(1-$Q$2)</f>
        <v>7.3842592592592585E-2</v>
      </c>
      <c r="Q13" s="72">
        <f>ROUND(Q12/31/24/60/60,4)/(1-$O$2)/(1-$Q$2)</f>
        <v>7.2453703703703701E-2</v>
      </c>
      <c r="R13" s="82"/>
    </row>
    <row r="14" spans="1:18" ht="34">
      <c r="A14" s="79">
        <f>BusinessMain!A12</f>
        <v>7</v>
      </c>
      <c r="B14" s="80" t="s">
        <v>125</v>
      </c>
      <c r="C14" s="80"/>
      <c r="D14" s="81">
        <f>COUNTIF('WaterRecord-2'!B:B,B14)</f>
        <v>22</v>
      </c>
      <c r="E14" s="69" t="s">
        <v>119</v>
      </c>
      <c r="F14" s="70">
        <f>SUMPRODUCT(('WaterRecord-2'!$B$5:$B$9999=$B14)*'WaterRecord-2'!E$5:E$9999)</f>
        <v>237067.82868982767</v>
      </c>
      <c r="G14" s="70">
        <f>SUMPRODUCT(('WaterRecord-2'!$B$5:$B$9999=$B14)*'WaterRecord-2'!F$5:F$9999)</f>
        <v>256486.23695531601</v>
      </c>
      <c r="H14" s="70">
        <f>SUMPRODUCT(('WaterRecord-2'!$B$5:$B$9999=$B14)*'WaterRecord-2'!G$5:G$9999)</f>
        <v>302136.62020352355</v>
      </c>
      <c r="I14" s="70">
        <f>SUMPRODUCT(('WaterRecord-2'!$B$5:$B$9999=$B14)*'WaterRecord-2'!H$5:H$9999)</f>
        <v>237067.82868982767</v>
      </c>
      <c r="J14" s="70">
        <f>SUMPRODUCT(('WaterRecord-2'!$B$5:$B$9999=$B14)*'WaterRecord-2'!I$5:I$9999)</f>
        <v>267567.51906404359</v>
      </c>
      <c r="K14" s="70">
        <f>SUMPRODUCT(('WaterRecord-2'!$B$5:$B$9999=$B14)*'WaterRecord-2'!J$5:J$9999)</f>
        <v>237067.82868982767</v>
      </c>
      <c r="L14" s="70">
        <f>SUMPRODUCT(('WaterRecord-2'!$B$5:$B$9999=$B14)*'WaterRecord-2'!K$5:K$9999)</f>
        <v>267567.51906404359</v>
      </c>
      <c r="M14" s="70">
        <f>SUMPRODUCT(('WaterRecord-2'!$B$5:$B$9999=$B14)*'WaterRecord-2'!L$5:L$9999)</f>
        <v>302136.62020352355</v>
      </c>
      <c r="N14" s="70">
        <f>SUMPRODUCT(('WaterRecord-2'!$B$5:$B$9999=$B14)*'WaterRecord-2'!M$5:M$9999)</f>
        <v>267567.51906404359</v>
      </c>
      <c r="O14" s="70">
        <f>SUMPRODUCT(('WaterRecord-2'!$B$5:$B$9999=$B14)*'WaterRecord-2'!N$5:N$9999)</f>
        <v>302136.62020352355</v>
      </c>
      <c r="P14" s="70">
        <f>SUMPRODUCT(('WaterRecord-2'!$B$5:$B$9999=$B14)*'WaterRecord-2'!O$5:O$9999)</f>
        <v>267567.51906404359</v>
      </c>
      <c r="Q14" s="70">
        <f>SUMPRODUCT(('WaterRecord-2'!$B$5:$B$9999=$B14)*'WaterRecord-2'!P$5:P$9999)</f>
        <v>302136.62020352355</v>
      </c>
      <c r="R14" s="82"/>
    </row>
    <row r="15" spans="1:18" ht="32">
      <c r="A15" s="79"/>
      <c r="B15" s="80"/>
      <c r="C15" s="80"/>
      <c r="D15" s="81"/>
      <c r="E15" s="71" t="s">
        <v>120</v>
      </c>
      <c r="F15" s="72">
        <f>ROUND(F14/31/24/60/60,4)/(1-$O$2)/(1-$Q$2)</f>
        <v>0.10243055555555555</v>
      </c>
      <c r="G15" s="72">
        <f>ROUND(G14/28/24/60/60,4)/(1-$O$2)/(1-$Q$2)</f>
        <v>0.12268518518518519</v>
      </c>
      <c r="H15" s="72">
        <f>ROUND(H14/31/24/60/60,4)/(1-$O$2)/(1-$Q$2)</f>
        <v>0.13055555555555556</v>
      </c>
      <c r="I15" s="72">
        <f>ROUND(I14/30/24/60/60,4)/(1-$O$2)/(1-$Q$2)</f>
        <v>0.10590277777777778</v>
      </c>
      <c r="J15" s="72">
        <f>ROUND(J14/31/24/60/60,4)/(1-$O$2)/(1-$Q$2)</f>
        <v>0.11562500000000001</v>
      </c>
      <c r="K15" s="72">
        <f>ROUND(K14/30/24/60/60,4)/(1-$O$2)/(1-$Q$2)</f>
        <v>0.10590277777777778</v>
      </c>
      <c r="L15" s="72">
        <f>ROUND(L14/31/24/60/60,4)/(1-$O$2)/(1-$Q$2)</f>
        <v>0.11562500000000001</v>
      </c>
      <c r="M15" s="72">
        <f>ROUND(M14/31/24/60/60,4)/(1-$O$2)/(1-$Q$2)</f>
        <v>0.13055555555555556</v>
      </c>
      <c r="N15" s="72">
        <f>ROUND(N14/30/24/60/60,4)/(1-$O$2)/(1-$Q$2)</f>
        <v>0.11944444444444445</v>
      </c>
      <c r="O15" s="72">
        <f>ROUND(O14/31/24/60/60,4)/(1-$O$2)/(1-$Q$2)</f>
        <v>0.13055555555555556</v>
      </c>
      <c r="P15" s="72">
        <f>ROUND(P14/30/24/60/60,4)/(1-$O$2)/(1-$Q$2)</f>
        <v>0.11944444444444445</v>
      </c>
      <c r="Q15" s="72">
        <f>ROUND(Q14/31/24/60/60,4)/(1-$O$2)/(1-$Q$2)</f>
        <v>0.13055555555555556</v>
      </c>
      <c r="R15" s="82"/>
    </row>
    <row r="16" spans="1:18" ht="34">
      <c r="A16" s="83">
        <f>BusinessMain!A13</f>
        <v>8</v>
      </c>
      <c r="B16" s="80" t="s">
        <v>126</v>
      </c>
      <c r="C16" s="80"/>
      <c r="D16" s="81">
        <f>COUNTIF('WaterRecord-2'!B:B,B16)</f>
        <v>2</v>
      </c>
      <c r="E16" s="69" t="s">
        <v>119</v>
      </c>
      <c r="F16" s="70">
        <f>SUMPRODUCT(('WaterRecord-2'!$B$5:$B$9999=$B16)*'WaterRecord-2'!E$5:E$9999)</f>
        <v>35050</v>
      </c>
      <c r="G16" s="70">
        <f>SUMPRODUCT(('WaterRecord-2'!$B$5:$B$9999=$B16)*'WaterRecord-2'!F$5:F$9999)</f>
        <v>33650</v>
      </c>
      <c r="H16" s="70">
        <f>SUMPRODUCT(('WaterRecord-2'!$B$5:$B$9999=$B16)*'WaterRecord-2'!G$5:G$9999)</f>
        <v>35350</v>
      </c>
      <c r="I16" s="70">
        <f>SUMPRODUCT(('WaterRecord-2'!$B$5:$B$9999=$B16)*'WaterRecord-2'!H$5:H$9999)</f>
        <v>35550</v>
      </c>
      <c r="J16" s="70">
        <f>SUMPRODUCT(('WaterRecord-2'!$B$5:$B$9999=$B16)*'WaterRecord-2'!I$5:I$9999)</f>
        <v>36150</v>
      </c>
      <c r="K16" s="70">
        <f>SUMPRODUCT(('WaterRecord-2'!$B$5:$B$9999=$B16)*'WaterRecord-2'!J$5:J$9999)</f>
        <v>35850</v>
      </c>
      <c r="L16" s="70">
        <f>SUMPRODUCT(('WaterRecord-2'!$B$5:$B$9999=$B16)*'WaterRecord-2'!K$5:K$9999)</f>
        <v>35550</v>
      </c>
      <c r="M16" s="70">
        <f>SUMPRODUCT(('WaterRecord-2'!$B$5:$B$9999=$B16)*'WaterRecord-2'!L$5:L$9999)</f>
        <v>36150</v>
      </c>
      <c r="N16" s="70">
        <f>SUMPRODUCT(('WaterRecord-2'!$B$5:$B$9999=$B16)*'WaterRecord-2'!M$5:M$9999)</f>
        <v>35850</v>
      </c>
      <c r="O16" s="70">
        <f>SUMPRODUCT(('WaterRecord-2'!$B$5:$B$9999=$B16)*'WaterRecord-2'!N$5:N$9999)</f>
        <v>35550</v>
      </c>
      <c r="P16" s="70">
        <f>SUMPRODUCT(('WaterRecord-2'!$B$5:$B$9999=$B16)*'WaterRecord-2'!O$5:O$9999)</f>
        <v>36150</v>
      </c>
      <c r="Q16" s="70">
        <f>SUMPRODUCT(('WaterRecord-2'!$B$5:$B$9999=$B16)*'WaterRecord-2'!P$5:P$9999)</f>
        <v>35850</v>
      </c>
      <c r="R16" s="82"/>
    </row>
    <row r="17" spans="1:18" ht="32">
      <c r="A17" s="83"/>
      <c r="B17" s="80"/>
      <c r="C17" s="80"/>
      <c r="D17" s="81"/>
      <c r="E17" s="71" t="s">
        <v>120</v>
      </c>
      <c r="F17" s="72">
        <f>ROUND(F16/31/24/60/60,4)/(1-$O$2)/(1-$Q$2)</f>
        <v>1.5162037037037038E-2</v>
      </c>
      <c r="G17" s="72">
        <f>ROUND(G16/28/24/60/60,4)/(1-$O$2)/(1-$Q$2)</f>
        <v>1.6087962962962964E-2</v>
      </c>
      <c r="H17" s="72">
        <f>ROUND(H16/31/24/60/60,4)/(1-$O$2)/(1-$Q$2)</f>
        <v>1.5277777777777777E-2</v>
      </c>
      <c r="I17" s="72">
        <f>ROUND(I16/30/24/60/60,4)/(1-$O$2)/(1-$Q$2)</f>
        <v>1.5856481481481482E-2</v>
      </c>
      <c r="J17" s="72">
        <f>ROUND(J16/31/24/60/60,4)/(1-$O$2)/(1-$Q$2)</f>
        <v>1.5625E-2</v>
      </c>
      <c r="K17" s="72">
        <f>ROUND(K16/30/24/60/60,4)/(1-$O$2)/(1-$Q$2)</f>
        <v>1.5972222222222221E-2</v>
      </c>
      <c r="L17" s="72">
        <f>ROUND(L16/31/24/60/60,4)/(1-$O$2)/(1-$Q$2)</f>
        <v>1.5393518518518518E-2</v>
      </c>
      <c r="M17" s="72">
        <f>ROUND(M16/31/24/60/60,4)/(1-$O$2)/(1-$Q$2)</f>
        <v>1.5625E-2</v>
      </c>
      <c r="N17" s="72">
        <f>ROUND(N16/30/24/60/60,4)/(1-$O$2)/(1-$Q$2)</f>
        <v>1.5972222222222221E-2</v>
      </c>
      <c r="O17" s="72">
        <f>ROUND(O16/31/24/60/60,4)/(1-$O$2)/(1-$Q$2)</f>
        <v>1.5393518518518518E-2</v>
      </c>
      <c r="P17" s="72">
        <f>ROUND(P16/30/24/60/60,4)/(1-$O$2)/(1-$Q$2)</f>
        <v>1.6087962962962964E-2</v>
      </c>
      <c r="Q17" s="72">
        <f>ROUND(Q16/31/24/60/60,4)/(1-$O$2)/(1-$Q$2)</f>
        <v>1.5509259259259259E-2</v>
      </c>
      <c r="R17" s="82"/>
    </row>
    <row r="18" spans="1:18" ht="34">
      <c r="A18" s="83">
        <f>BusinessMain!A14</f>
        <v>9</v>
      </c>
      <c r="B18" s="80" t="s">
        <v>127</v>
      </c>
      <c r="C18" s="80"/>
      <c r="D18" s="81">
        <f>COUNTIF('WaterRecord-2'!B:B,B18)</f>
        <v>19</v>
      </c>
      <c r="E18" s="69" t="s">
        <v>119</v>
      </c>
      <c r="F18" s="70">
        <f>SUMPRODUCT(('WaterRecord-2'!$B$5:$B$9999=$B18)*'WaterRecord-2'!E$5:E$9999)</f>
        <v>327050.38050854561</v>
      </c>
      <c r="G18" s="70">
        <f>SUMPRODUCT(('WaterRecord-2'!$B$5:$B$9999=$B18)*'WaterRecord-2'!F$5:F$9999)</f>
        <v>278286.97435513802</v>
      </c>
      <c r="H18" s="70">
        <f>SUMPRODUCT(('WaterRecord-2'!$B$5:$B$9999=$B18)*'WaterRecord-2'!G$5:G$9999)</f>
        <v>327966.71002904559</v>
      </c>
      <c r="I18" s="70">
        <f>SUMPRODUCT(('WaterRecord-2'!$B$5:$B$9999=$B18)*'WaterRecord-2'!H$5:H$9999)</f>
        <v>327050.38050854561</v>
      </c>
      <c r="J18" s="70">
        <f>SUMPRODUCT(('WaterRecord-2'!$B$5:$B$9999=$B18)*'WaterRecord-2'!I$5:I$9999)</f>
        <v>327050.38050854561</v>
      </c>
      <c r="K18" s="70">
        <f>SUMPRODUCT(('WaterRecord-2'!$B$5:$B$9999=$B18)*'WaterRecord-2'!J$5:J$9999)</f>
        <v>327504.85047179559</v>
      </c>
      <c r="L18" s="70">
        <f>SUMPRODUCT(('WaterRecord-2'!$B$5:$B$9999=$B18)*'WaterRecord-2'!K$5:K$9999)</f>
        <v>327966.71002904559</v>
      </c>
      <c r="M18" s="70">
        <f>SUMPRODUCT(('WaterRecord-2'!$B$5:$B$9999=$B18)*'WaterRecord-2'!L$5:L$9999)</f>
        <v>327050.38050854561</v>
      </c>
      <c r="N18" s="70">
        <f>SUMPRODUCT(('WaterRecord-2'!$B$5:$B$9999=$B18)*'WaterRecord-2'!M$5:M$9999)</f>
        <v>327504.85047179559</v>
      </c>
      <c r="O18" s="70">
        <f>SUMPRODUCT(('WaterRecord-2'!$B$5:$B$9999=$B18)*'WaterRecord-2'!N$5:N$9999)</f>
        <v>327966.71002904559</v>
      </c>
      <c r="P18" s="70">
        <f>SUMPRODUCT(('WaterRecord-2'!$B$5:$B$9999=$B18)*'WaterRecord-2'!O$5:O$9999)</f>
        <v>327050.38050854561</v>
      </c>
      <c r="Q18" s="70">
        <f>SUMPRODUCT(('WaterRecord-2'!$B$5:$B$9999=$B18)*'WaterRecord-2'!P$5:P$9999)</f>
        <v>327050.38050854561</v>
      </c>
      <c r="R18" s="82"/>
    </row>
    <row r="19" spans="1:18" ht="32">
      <c r="A19" s="83"/>
      <c r="B19" s="80"/>
      <c r="C19" s="80"/>
      <c r="D19" s="81"/>
      <c r="E19" s="71" t="s">
        <v>120</v>
      </c>
      <c r="F19" s="72">
        <f>ROUND(F18/31/24/60/60,4)/(1-$O$2)/(1-$Q$2)</f>
        <v>0.14131944444444444</v>
      </c>
      <c r="G19" s="72">
        <f>ROUND(G18/28/24/60/60,4)/(1-$O$2)/(1-$Q$2)</f>
        <v>0.13310185185185186</v>
      </c>
      <c r="H19" s="72">
        <f>ROUND(H18/31/24/60/60,4)/(1-$O$2)/(1-$Q$2)</f>
        <v>0.14166666666666666</v>
      </c>
      <c r="I19" s="72">
        <f>ROUND(I18/30/24/60/60,4)/(1-$O$2)/(1-$Q$2)</f>
        <v>0.14606481481481481</v>
      </c>
      <c r="J19" s="72">
        <f>ROUND(J18/31/24/60/60,4)/(1-$O$2)/(1-$Q$2)</f>
        <v>0.14131944444444444</v>
      </c>
      <c r="K19" s="72">
        <f>ROUND(K18/30/24/60/60,4)/(1-$O$2)/(1-$Q$2)</f>
        <v>0.14629629629629631</v>
      </c>
      <c r="L19" s="72">
        <f>ROUND(L18/31/24/60/60,4)/(1-$O$2)/(1-$Q$2)</f>
        <v>0.14166666666666666</v>
      </c>
      <c r="M19" s="72">
        <f>ROUND(M18/31/24/60/60,4)/(1-$O$2)/(1-$Q$2)</f>
        <v>0.14131944444444444</v>
      </c>
      <c r="N19" s="72">
        <f>ROUND(N18/30/24/60/60,4)/(1-$O$2)/(1-$Q$2)</f>
        <v>0.14629629629629631</v>
      </c>
      <c r="O19" s="72">
        <f>ROUND(O18/31/24/60/60,4)/(1-$O$2)/(1-$Q$2)</f>
        <v>0.14166666666666666</v>
      </c>
      <c r="P19" s="72">
        <f>ROUND(P18/30/24/60/60,4)/(1-$O$2)/(1-$Q$2)</f>
        <v>0.14606481481481481</v>
      </c>
      <c r="Q19" s="72">
        <f>ROUND(Q18/31/24/60/60,4)/(1-$O$2)/(1-$Q$2)</f>
        <v>0.14131944444444444</v>
      </c>
      <c r="R19" s="82"/>
    </row>
    <row r="20" spans="1:18" ht="17">
      <c r="A20" s="84" t="s">
        <v>30</v>
      </c>
      <c r="B20" s="84"/>
      <c r="C20" s="84"/>
      <c r="D20" s="84"/>
      <c r="E20" s="84"/>
      <c r="F20" s="84"/>
      <c r="G20" s="84"/>
      <c r="H20" s="84"/>
      <c r="I20" s="84"/>
      <c r="J20" s="84"/>
      <c r="K20" s="84"/>
      <c r="L20" s="84"/>
      <c r="M20" s="84"/>
      <c r="N20" s="84"/>
      <c r="O20" s="84"/>
      <c r="P20" s="84"/>
      <c r="Q20" s="84"/>
      <c r="R20" s="84"/>
    </row>
    <row r="21" spans="1:18" ht="17">
      <c r="A21" s="55" t="s">
        <v>31</v>
      </c>
      <c r="B21" s="85" t="s">
        <v>128</v>
      </c>
      <c r="C21" s="85"/>
      <c r="D21" s="85"/>
      <c r="E21" s="85"/>
      <c r="F21" s="85"/>
      <c r="G21" s="85"/>
      <c r="H21" s="85"/>
      <c r="I21" s="85"/>
      <c r="J21" s="85"/>
      <c r="K21" s="85"/>
      <c r="L21" s="85"/>
      <c r="M21" s="85"/>
      <c r="N21" s="85"/>
      <c r="O21" s="85"/>
      <c r="P21" s="85"/>
      <c r="Q21" s="85"/>
      <c r="R21" s="85"/>
    </row>
    <row r="22" spans="1:18" ht="17">
      <c r="A22" s="55" t="s">
        <v>42</v>
      </c>
      <c r="B22" s="85" t="s">
        <v>129</v>
      </c>
      <c r="C22" s="85"/>
      <c r="D22" s="85"/>
      <c r="E22" s="85"/>
      <c r="F22" s="85"/>
      <c r="G22" s="85"/>
      <c r="H22" s="85"/>
      <c r="I22" s="85"/>
      <c r="J22" s="85"/>
      <c r="K22" s="85"/>
      <c r="L22" s="85"/>
      <c r="M22" s="85"/>
      <c r="N22" s="85"/>
      <c r="O22" s="85"/>
      <c r="P22" s="85"/>
      <c r="Q22" s="85"/>
      <c r="R22" s="85"/>
    </row>
    <row r="23" spans="1:18" ht="17">
      <c r="A23" s="55" t="s">
        <v>44</v>
      </c>
      <c r="B23" s="85" t="s">
        <v>130</v>
      </c>
      <c r="C23" s="85"/>
      <c r="D23" s="85"/>
      <c r="E23" s="85"/>
      <c r="F23" s="85"/>
      <c r="G23" s="85"/>
      <c r="H23" s="85"/>
      <c r="I23" s="85"/>
      <c r="J23" s="85"/>
      <c r="K23" s="85"/>
      <c r="L23" s="85"/>
      <c r="M23" s="85"/>
      <c r="N23" s="85"/>
      <c r="O23" s="85"/>
      <c r="P23" s="85"/>
      <c r="Q23" s="85"/>
      <c r="R23" s="85"/>
    </row>
    <row r="24" spans="1:18" ht="17">
      <c r="A24" s="55" t="s">
        <v>46</v>
      </c>
      <c r="B24" s="85" t="s">
        <v>131</v>
      </c>
      <c r="C24" s="85"/>
      <c r="D24" s="85"/>
      <c r="E24" s="85"/>
      <c r="F24" s="85"/>
      <c r="G24" s="85"/>
      <c r="H24" s="85"/>
      <c r="I24" s="85"/>
      <c r="J24" s="85"/>
      <c r="K24" s="85"/>
      <c r="L24" s="85"/>
      <c r="M24" s="85"/>
      <c r="N24" s="85"/>
      <c r="O24" s="85"/>
      <c r="P24" s="85"/>
      <c r="Q24" s="85"/>
      <c r="R24" s="85"/>
    </row>
    <row r="25" spans="1:18" ht="17">
      <c r="A25" s="55" t="s">
        <v>48</v>
      </c>
      <c r="B25" s="85" t="s">
        <v>132</v>
      </c>
      <c r="C25" s="85"/>
      <c r="D25" s="85"/>
      <c r="E25" s="85"/>
      <c r="F25" s="85"/>
      <c r="G25" s="85"/>
      <c r="H25" s="85"/>
      <c r="I25" s="85"/>
      <c r="J25" s="85"/>
      <c r="K25" s="85"/>
      <c r="L25" s="85"/>
      <c r="M25" s="85"/>
      <c r="N25" s="85"/>
      <c r="O25" s="85"/>
      <c r="P25" s="85"/>
      <c r="Q25" s="85"/>
      <c r="R25" s="85"/>
    </row>
    <row r="26" spans="1:18" ht="17">
      <c r="A26" s="55" t="s">
        <v>50</v>
      </c>
      <c r="B26" s="85" t="s">
        <v>133</v>
      </c>
      <c r="C26" s="85"/>
      <c r="D26" s="85"/>
      <c r="E26" s="85"/>
      <c r="F26" s="85"/>
      <c r="G26" s="85"/>
      <c r="H26" s="85"/>
      <c r="I26" s="85"/>
      <c r="J26" s="85"/>
      <c r="K26" s="85"/>
      <c r="L26" s="85"/>
      <c r="M26" s="85"/>
      <c r="N26" s="85"/>
      <c r="O26" s="85"/>
      <c r="P26" s="85"/>
      <c r="Q26" s="85"/>
      <c r="R26" s="85"/>
    </row>
    <row r="27" spans="1:18" ht="17">
      <c r="A27" s="55" t="s">
        <v>91</v>
      </c>
      <c r="B27" s="85" t="s">
        <v>134</v>
      </c>
      <c r="C27" s="85"/>
      <c r="D27" s="85"/>
      <c r="E27" s="85"/>
      <c r="F27" s="85"/>
      <c r="G27" s="85"/>
      <c r="H27" s="85"/>
      <c r="I27" s="85"/>
      <c r="J27" s="85"/>
      <c r="K27" s="85"/>
      <c r="L27" s="85"/>
      <c r="M27" s="85"/>
      <c r="N27" s="85"/>
      <c r="O27" s="85"/>
      <c r="P27" s="85"/>
      <c r="Q27" s="85"/>
      <c r="R27" s="85"/>
    </row>
  </sheetData>
  <mergeCells count="48">
    <mergeCell ref="B26:R26"/>
    <mergeCell ref="B27:R27"/>
    <mergeCell ref="A20:R20"/>
    <mergeCell ref="B21:R21"/>
    <mergeCell ref="B22:R22"/>
    <mergeCell ref="B23:R23"/>
    <mergeCell ref="B24:R24"/>
    <mergeCell ref="B25:R25"/>
    <mergeCell ref="A16:A17"/>
    <mergeCell ref="B16:C17"/>
    <mergeCell ref="D16:D17"/>
    <mergeCell ref="R16:R17"/>
    <mergeCell ref="A18:A19"/>
    <mergeCell ref="B18:C19"/>
    <mergeCell ref="D18:D19"/>
    <mergeCell ref="R18:R19"/>
    <mergeCell ref="A12:A13"/>
    <mergeCell ref="B12:C13"/>
    <mergeCell ref="D12:D13"/>
    <mergeCell ref="R12:R13"/>
    <mergeCell ref="A14:A15"/>
    <mergeCell ref="B14:C15"/>
    <mergeCell ref="D14:D15"/>
    <mergeCell ref="R14:R15"/>
    <mergeCell ref="A8:A9"/>
    <mergeCell ref="B8:C9"/>
    <mergeCell ref="D8:D9"/>
    <mergeCell ref="R8:R9"/>
    <mergeCell ref="A10:A11"/>
    <mergeCell ref="B10:C11"/>
    <mergeCell ref="D10:D11"/>
    <mergeCell ref="R10:R11"/>
    <mergeCell ref="B3:C3"/>
    <mergeCell ref="A4:A5"/>
    <mergeCell ref="B4:C5"/>
    <mergeCell ref="D4:D5"/>
    <mergeCell ref="R4:R5"/>
    <mergeCell ref="A6:A7"/>
    <mergeCell ref="B6:C7"/>
    <mergeCell ref="D6:D7"/>
    <mergeCell ref="R6:R7"/>
    <mergeCell ref="B1:F1"/>
    <mergeCell ref="G1:N1"/>
    <mergeCell ref="O1:P1"/>
    <mergeCell ref="Q1:R1"/>
    <mergeCell ref="A2:C2"/>
    <mergeCell ref="O2:P2"/>
    <mergeCell ref="Q2:R2"/>
  </mergeCells>
  <phoneticPr fontId="24" type="noConversion"/>
  <pageMargins left="0" right="0" top="0.39370078740157477" bottom="0.39370078740157477" header="0" footer="0"/>
  <headerFooter>
    <oddHeader>&amp;C&amp;A</oddHeader>
    <oddFooter>&amp;C頁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workbookViewId="0"/>
  </sheetViews>
  <sheetFormatPr defaultRowHeight="15.5"/>
  <cols>
    <col min="1" max="17" width="7.08203125" customWidth="1"/>
  </cols>
  <sheetData>
    <row r="1" spans="1:17" ht="25">
      <c r="A1" s="59" t="s">
        <v>95</v>
      </c>
      <c r="B1" s="73" t="str">
        <f>BusinessMain!B1</f>
        <v>第        號</v>
      </c>
      <c r="C1" s="73"/>
      <c r="D1" s="73"/>
      <c r="E1" s="73"/>
      <c r="F1" s="74" t="s">
        <v>96</v>
      </c>
      <c r="G1" s="74"/>
      <c r="H1" s="74"/>
      <c r="I1" s="74"/>
      <c r="J1" s="74"/>
      <c r="K1" s="74"/>
      <c r="L1" s="74"/>
      <c r="M1" s="74"/>
      <c r="N1" s="96" t="s">
        <v>97</v>
      </c>
      <c r="O1" s="96"/>
      <c r="P1" s="97" t="s">
        <v>98</v>
      </c>
      <c r="Q1" s="97"/>
    </row>
    <row r="2" spans="1:17" ht="23">
      <c r="A2" s="76" t="s">
        <v>99</v>
      </c>
      <c r="B2" s="76"/>
      <c r="C2" s="76"/>
      <c r="D2" s="86">
        <v>106</v>
      </c>
      <c r="E2" s="62" t="s">
        <v>100</v>
      </c>
      <c r="F2" s="64"/>
      <c r="G2" s="64"/>
      <c r="H2" s="64"/>
      <c r="I2" s="64"/>
      <c r="J2" s="64"/>
      <c r="K2" s="64"/>
      <c r="L2" s="64"/>
      <c r="M2" s="64"/>
      <c r="N2" s="98">
        <v>0.1</v>
      </c>
      <c r="O2" s="98"/>
      <c r="P2" s="99">
        <v>0.04</v>
      </c>
      <c r="Q2" s="99"/>
    </row>
    <row r="3" spans="1:17" ht="18">
      <c r="A3" s="80" t="s">
        <v>135</v>
      </c>
      <c r="B3" s="78" t="s">
        <v>102</v>
      </c>
      <c r="C3" s="80" t="s">
        <v>136</v>
      </c>
      <c r="D3" s="80" t="s">
        <v>137</v>
      </c>
      <c r="E3" s="100" t="s">
        <v>138</v>
      </c>
      <c r="F3" s="100"/>
      <c r="G3" s="100"/>
      <c r="H3" s="100"/>
      <c r="I3" s="100"/>
      <c r="J3" s="100"/>
      <c r="K3" s="100"/>
      <c r="L3" s="100"/>
      <c r="M3" s="100"/>
      <c r="N3" s="100"/>
      <c r="O3" s="100"/>
      <c r="P3" s="100"/>
      <c r="Q3" s="80" t="s">
        <v>117</v>
      </c>
    </row>
    <row r="4" spans="1:17" ht="19.5">
      <c r="A4" s="80"/>
      <c r="B4" s="78"/>
      <c r="C4" s="80"/>
      <c r="D4" s="80"/>
      <c r="E4" s="68" t="s">
        <v>105</v>
      </c>
      <c r="F4" s="68" t="s">
        <v>106</v>
      </c>
      <c r="G4" s="68" t="s">
        <v>107</v>
      </c>
      <c r="H4" s="68" t="s">
        <v>108</v>
      </c>
      <c r="I4" s="68" t="s">
        <v>109</v>
      </c>
      <c r="J4" s="68" t="s">
        <v>110</v>
      </c>
      <c r="K4" s="68" t="s">
        <v>111</v>
      </c>
      <c r="L4" s="68" t="s">
        <v>112</v>
      </c>
      <c r="M4" s="68" t="s">
        <v>113</v>
      </c>
      <c r="N4" s="68" t="s">
        <v>114</v>
      </c>
      <c r="O4" s="68" t="s">
        <v>115</v>
      </c>
      <c r="P4" s="68" t="s">
        <v>116</v>
      </c>
      <c r="Q4" s="80"/>
    </row>
    <row r="5" spans="1:17" ht="66.5">
      <c r="A5" s="87">
        <v>1</v>
      </c>
      <c r="B5" s="9" t="str">
        <f>BusinessMain!B$7</f>
        <v>鼓山區零星商店</v>
      </c>
      <c r="C5" s="88" t="s">
        <v>139</v>
      </c>
      <c r="D5" s="87">
        <v>2</v>
      </c>
      <c r="E5" s="89">
        <v>6000</v>
      </c>
      <c r="F5" s="89">
        <v>4200</v>
      </c>
      <c r="G5" s="89">
        <v>6000</v>
      </c>
      <c r="H5" s="89">
        <v>6600</v>
      </c>
      <c r="I5" s="89">
        <v>7200</v>
      </c>
      <c r="J5" s="89">
        <v>6600</v>
      </c>
      <c r="K5" s="89">
        <v>6600</v>
      </c>
      <c r="L5" s="89">
        <v>7200</v>
      </c>
      <c r="M5" s="89">
        <v>6600</v>
      </c>
      <c r="N5" s="89">
        <v>6600</v>
      </c>
      <c r="O5" s="89">
        <v>7200</v>
      </c>
      <c r="P5" s="89">
        <v>6600</v>
      </c>
      <c r="Q5" s="90"/>
    </row>
    <row r="6" spans="1:17" ht="51">
      <c r="A6" s="87">
        <v>2</v>
      </c>
      <c r="B6" s="9" t="str">
        <f>BusinessMain!B$7</f>
        <v>鼓山區零星商店</v>
      </c>
      <c r="C6" s="9" t="s">
        <v>140</v>
      </c>
      <c r="D6" s="87">
        <v>2</v>
      </c>
      <c r="E6" s="89">
        <v>3500</v>
      </c>
      <c r="F6" s="89">
        <v>2450</v>
      </c>
      <c r="G6" s="89">
        <v>3500</v>
      </c>
      <c r="H6" s="89">
        <v>3850</v>
      </c>
      <c r="I6" s="89">
        <v>4200</v>
      </c>
      <c r="J6" s="89">
        <v>3850</v>
      </c>
      <c r="K6" s="89">
        <v>3850</v>
      </c>
      <c r="L6" s="89">
        <v>4200</v>
      </c>
      <c r="M6" s="89">
        <v>3850</v>
      </c>
      <c r="N6" s="89">
        <v>3850</v>
      </c>
      <c r="O6" s="89">
        <v>4200</v>
      </c>
      <c r="P6" s="89">
        <v>3850</v>
      </c>
      <c r="Q6" s="90"/>
    </row>
    <row r="7" spans="1:17" ht="51">
      <c r="A7" s="87">
        <v>3</v>
      </c>
      <c r="B7" s="9" t="str">
        <f>BusinessMain!B$7</f>
        <v>鼓山區零星商店</v>
      </c>
      <c r="C7" s="88" t="s">
        <v>141</v>
      </c>
      <c r="D7" s="87">
        <v>2</v>
      </c>
      <c r="E7" s="89">
        <v>4800</v>
      </c>
      <c r="F7" s="89">
        <v>3360</v>
      </c>
      <c r="G7" s="89">
        <v>4800</v>
      </c>
      <c r="H7" s="89">
        <v>5280</v>
      </c>
      <c r="I7" s="89">
        <v>5760</v>
      </c>
      <c r="J7" s="89">
        <v>5280</v>
      </c>
      <c r="K7" s="89">
        <v>5280</v>
      </c>
      <c r="L7" s="89">
        <v>5760</v>
      </c>
      <c r="M7" s="89">
        <v>5280</v>
      </c>
      <c r="N7" s="89">
        <v>5280</v>
      </c>
      <c r="O7" s="89">
        <v>5760</v>
      </c>
      <c r="P7" s="89">
        <v>5280</v>
      </c>
      <c r="Q7" s="90"/>
    </row>
    <row r="8" spans="1:17" ht="51">
      <c r="A8" s="87">
        <v>4</v>
      </c>
      <c r="B8" s="9" t="str">
        <f>BusinessMain!B$7</f>
        <v>鼓山區零星商店</v>
      </c>
      <c r="C8" s="9" t="s">
        <v>142</v>
      </c>
      <c r="D8" s="87">
        <v>2</v>
      </c>
      <c r="E8" s="89">
        <v>2500</v>
      </c>
      <c r="F8" s="89">
        <v>1750</v>
      </c>
      <c r="G8" s="89">
        <v>2500</v>
      </c>
      <c r="H8" s="89">
        <v>2750</v>
      </c>
      <c r="I8" s="89">
        <v>3000</v>
      </c>
      <c r="J8" s="89">
        <v>2750</v>
      </c>
      <c r="K8" s="89">
        <v>2750</v>
      </c>
      <c r="L8" s="89">
        <v>3000</v>
      </c>
      <c r="M8" s="89">
        <v>2750</v>
      </c>
      <c r="N8" s="89">
        <v>2750</v>
      </c>
      <c r="O8" s="89">
        <v>3000</v>
      </c>
      <c r="P8" s="89">
        <v>2750</v>
      </c>
      <c r="Q8" s="90"/>
    </row>
    <row r="9" spans="1:17" ht="51">
      <c r="A9" s="87">
        <v>5</v>
      </c>
      <c r="B9" s="9" t="str">
        <f>BusinessMain!B$7</f>
        <v>鼓山區零星商店</v>
      </c>
      <c r="C9" s="88" t="s">
        <v>143</v>
      </c>
      <c r="D9" s="87">
        <v>2</v>
      </c>
      <c r="E9" s="89">
        <v>150000</v>
      </c>
      <c r="F9" s="89">
        <v>105000</v>
      </c>
      <c r="G9" s="89">
        <v>150000</v>
      </c>
      <c r="H9" s="89">
        <v>150000</v>
      </c>
      <c r="I9" s="89">
        <v>150000</v>
      </c>
      <c r="J9" s="89">
        <v>150000</v>
      </c>
      <c r="K9" s="89">
        <v>150000</v>
      </c>
      <c r="L9" s="89">
        <v>150000</v>
      </c>
      <c r="M9" s="89">
        <v>150000</v>
      </c>
      <c r="N9" s="89">
        <v>150000</v>
      </c>
      <c r="O9" s="89">
        <v>105000</v>
      </c>
      <c r="P9" s="89">
        <v>150000</v>
      </c>
      <c r="Q9" s="90"/>
    </row>
    <row r="10" spans="1:17" ht="51">
      <c r="A10" s="87">
        <v>6</v>
      </c>
      <c r="B10" s="9" t="str">
        <f>BusinessMain!B$7</f>
        <v>鼓山區零星商店</v>
      </c>
      <c r="C10" s="9" t="s">
        <v>144</v>
      </c>
      <c r="D10" s="87">
        <v>2</v>
      </c>
      <c r="E10" s="89">
        <v>3000</v>
      </c>
      <c r="F10" s="89">
        <v>2450</v>
      </c>
      <c r="G10" s="89">
        <v>4000</v>
      </c>
      <c r="H10" s="89">
        <v>3300</v>
      </c>
      <c r="I10" s="89">
        <v>4200</v>
      </c>
      <c r="J10" s="89">
        <v>3300</v>
      </c>
      <c r="K10" s="89">
        <v>3850</v>
      </c>
      <c r="L10" s="89">
        <v>4800</v>
      </c>
      <c r="M10" s="89">
        <v>3850</v>
      </c>
      <c r="N10" s="89">
        <v>4400</v>
      </c>
      <c r="O10" s="89">
        <v>4200</v>
      </c>
      <c r="P10" s="89">
        <v>4400</v>
      </c>
      <c r="Q10" s="91"/>
    </row>
    <row r="11" spans="1:17" ht="51">
      <c r="A11" s="87">
        <v>7</v>
      </c>
      <c r="B11" s="9" t="str">
        <f>BusinessMain!B$7</f>
        <v>鼓山區零星商店</v>
      </c>
      <c r="C11" s="9" t="s">
        <v>145</v>
      </c>
      <c r="D11" s="87">
        <v>2</v>
      </c>
      <c r="E11" s="92">
        <v>4400</v>
      </c>
      <c r="F11" s="89">
        <v>3080</v>
      </c>
      <c r="G11" s="89">
        <v>4400</v>
      </c>
      <c r="H11" s="89">
        <v>4840</v>
      </c>
      <c r="I11" s="89">
        <v>5280</v>
      </c>
      <c r="J11" s="89">
        <v>4840</v>
      </c>
      <c r="K11" s="89">
        <v>4840</v>
      </c>
      <c r="L11" s="89">
        <v>5280</v>
      </c>
      <c r="M11" s="89">
        <v>4840</v>
      </c>
      <c r="N11" s="89">
        <v>4840</v>
      </c>
      <c r="O11" s="89">
        <v>5280</v>
      </c>
      <c r="P11" s="89">
        <v>4840</v>
      </c>
      <c r="Q11" s="91"/>
    </row>
    <row r="12" spans="1:17" ht="51">
      <c r="A12" s="87">
        <v>8</v>
      </c>
      <c r="B12" s="88" t="s">
        <v>146</v>
      </c>
      <c r="C12" s="88" t="s">
        <v>147</v>
      </c>
      <c r="D12" s="87">
        <v>2</v>
      </c>
      <c r="E12" s="92">
        <v>5000</v>
      </c>
      <c r="F12" s="89">
        <v>3500</v>
      </c>
      <c r="G12" s="89">
        <v>5000</v>
      </c>
      <c r="H12" s="89">
        <v>5500</v>
      </c>
      <c r="I12" s="89">
        <v>6000</v>
      </c>
      <c r="J12" s="89">
        <v>5500</v>
      </c>
      <c r="K12" s="89">
        <v>5500</v>
      </c>
      <c r="L12" s="89">
        <v>6000</v>
      </c>
      <c r="M12" s="89">
        <v>5500</v>
      </c>
      <c r="N12" s="89">
        <v>5500</v>
      </c>
      <c r="O12" s="89">
        <v>6000</v>
      </c>
      <c r="P12" s="89">
        <v>5500</v>
      </c>
      <c r="Q12" s="91"/>
    </row>
    <row r="13" spans="1:17" ht="51">
      <c r="A13" s="87">
        <v>9</v>
      </c>
      <c r="B13" s="88" t="s">
        <v>148</v>
      </c>
      <c r="C13" s="9" t="s">
        <v>149</v>
      </c>
      <c r="D13" s="87">
        <v>2</v>
      </c>
      <c r="E13" s="92">
        <v>7500</v>
      </c>
      <c r="F13" s="89">
        <v>5250</v>
      </c>
      <c r="G13" s="89">
        <v>7500</v>
      </c>
      <c r="H13" s="89">
        <v>8250</v>
      </c>
      <c r="I13" s="89">
        <v>9000</v>
      </c>
      <c r="J13" s="89">
        <v>8250</v>
      </c>
      <c r="K13" s="89">
        <v>8250</v>
      </c>
      <c r="L13" s="89">
        <v>9000</v>
      </c>
      <c r="M13" s="89">
        <v>8250</v>
      </c>
      <c r="N13" s="89">
        <v>8250</v>
      </c>
      <c r="O13" s="89">
        <v>9000</v>
      </c>
      <c r="P13" s="89">
        <v>8250</v>
      </c>
      <c r="Q13" s="91"/>
    </row>
    <row r="14" spans="1:17" ht="51">
      <c r="A14" s="93">
        <v>10</v>
      </c>
      <c r="B14" s="9" t="s">
        <v>23</v>
      </c>
      <c r="C14" s="9" t="s">
        <v>150</v>
      </c>
      <c r="D14" s="93">
        <v>2</v>
      </c>
      <c r="E14" s="92">
        <v>3500</v>
      </c>
      <c r="F14" s="89">
        <v>2450</v>
      </c>
      <c r="G14" s="89">
        <v>3500</v>
      </c>
      <c r="H14" s="89">
        <v>3850</v>
      </c>
      <c r="I14" s="89">
        <v>4200</v>
      </c>
      <c r="J14" s="89">
        <v>3850</v>
      </c>
      <c r="K14" s="89">
        <v>3850</v>
      </c>
      <c r="L14" s="89">
        <v>4200</v>
      </c>
      <c r="M14" s="89">
        <v>3850</v>
      </c>
      <c r="N14" s="89">
        <v>3850</v>
      </c>
      <c r="O14" s="89">
        <v>4200</v>
      </c>
      <c r="P14" s="89">
        <v>3850</v>
      </c>
      <c r="Q14" s="94"/>
    </row>
    <row r="15" spans="1:17" ht="51">
      <c r="A15" s="87">
        <v>11</v>
      </c>
      <c r="B15" s="9" t="s">
        <v>22</v>
      </c>
      <c r="C15" s="9" t="s">
        <v>151</v>
      </c>
      <c r="D15" s="87">
        <v>2</v>
      </c>
      <c r="E15" s="92">
        <v>300</v>
      </c>
      <c r="F15" s="92">
        <v>300</v>
      </c>
      <c r="G15" s="92">
        <v>300</v>
      </c>
      <c r="H15" s="92">
        <v>300</v>
      </c>
      <c r="I15" s="92">
        <v>300</v>
      </c>
      <c r="J15" s="92">
        <v>300</v>
      </c>
      <c r="K15" s="92">
        <v>300</v>
      </c>
      <c r="L15" s="92">
        <v>300</v>
      </c>
      <c r="M15" s="92">
        <v>300</v>
      </c>
      <c r="N15" s="92">
        <v>300</v>
      </c>
      <c r="O15" s="92">
        <v>300</v>
      </c>
      <c r="P15" s="92">
        <v>300</v>
      </c>
      <c r="Q15" s="92"/>
    </row>
    <row r="16" spans="1:17" ht="51">
      <c r="A16" s="87">
        <v>12</v>
      </c>
      <c r="B16" s="9" t="s">
        <v>22</v>
      </c>
      <c r="C16" s="9" t="s">
        <v>152</v>
      </c>
      <c r="D16" s="87">
        <v>2</v>
      </c>
      <c r="E16" s="92">
        <v>2500</v>
      </c>
      <c r="F16" s="92">
        <v>2500</v>
      </c>
      <c r="G16" s="92">
        <v>2500</v>
      </c>
      <c r="H16" s="92">
        <v>2500</v>
      </c>
      <c r="I16" s="92">
        <v>2500</v>
      </c>
      <c r="J16" s="92">
        <v>2500</v>
      </c>
      <c r="K16" s="92">
        <v>2500</v>
      </c>
      <c r="L16" s="92">
        <v>2500</v>
      </c>
      <c r="M16" s="92">
        <v>2500</v>
      </c>
      <c r="N16" s="92">
        <v>2500</v>
      </c>
      <c r="O16" s="92">
        <v>2500</v>
      </c>
      <c r="P16" s="92">
        <v>2500</v>
      </c>
      <c r="Q16" s="92"/>
    </row>
    <row r="17" spans="1:17" ht="51">
      <c r="A17" s="87">
        <v>13</v>
      </c>
      <c r="B17" s="9" t="s">
        <v>22</v>
      </c>
      <c r="C17" s="9" t="s">
        <v>153</v>
      </c>
      <c r="D17" s="87">
        <v>2</v>
      </c>
      <c r="E17" s="92">
        <v>1800</v>
      </c>
      <c r="F17" s="92">
        <v>1800</v>
      </c>
      <c r="G17" s="92">
        <v>1800</v>
      </c>
      <c r="H17" s="92">
        <v>1800</v>
      </c>
      <c r="I17" s="92">
        <v>1800</v>
      </c>
      <c r="J17" s="92">
        <v>1800</v>
      </c>
      <c r="K17" s="92">
        <v>1800</v>
      </c>
      <c r="L17" s="92">
        <v>1800</v>
      </c>
      <c r="M17" s="92">
        <v>1800</v>
      </c>
      <c r="N17" s="92">
        <v>1800</v>
      </c>
      <c r="O17" s="92">
        <v>1800</v>
      </c>
      <c r="P17" s="92">
        <v>1800</v>
      </c>
      <c r="Q17" s="92"/>
    </row>
    <row r="18" spans="1:17" ht="51">
      <c r="A18" s="87">
        <v>14</v>
      </c>
      <c r="B18" s="9" t="s">
        <v>22</v>
      </c>
      <c r="C18" s="9" t="s">
        <v>154</v>
      </c>
      <c r="D18" s="87">
        <v>2</v>
      </c>
      <c r="E18" s="92">
        <v>3075</v>
      </c>
      <c r="F18" s="92">
        <v>3100</v>
      </c>
      <c r="G18" s="92">
        <v>3125</v>
      </c>
      <c r="H18" s="92">
        <v>3075</v>
      </c>
      <c r="I18" s="92">
        <v>3075</v>
      </c>
      <c r="J18" s="92">
        <v>3100</v>
      </c>
      <c r="K18" s="92">
        <v>3125</v>
      </c>
      <c r="L18" s="92">
        <v>3075</v>
      </c>
      <c r="M18" s="92">
        <v>3100</v>
      </c>
      <c r="N18" s="92">
        <v>3125</v>
      </c>
      <c r="O18" s="92">
        <v>3075</v>
      </c>
      <c r="P18" s="92">
        <v>3075</v>
      </c>
      <c r="Q18" s="92"/>
    </row>
    <row r="19" spans="1:17" ht="51">
      <c r="A19" s="93">
        <v>15</v>
      </c>
      <c r="B19" s="9" t="s">
        <v>22</v>
      </c>
      <c r="C19" s="9" t="s">
        <v>154</v>
      </c>
      <c r="D19" s="87">
        <v>2</v>
      </c>
      <c r="E19" s="92">
        <v>2214</v>
      </c>
      <c r="F19" s="92">
        <v>2232</v>
      </c>
      <c r="G19" s="92">
        <v>2250</v>
      </c>
      <c r="H19" s="92">
        <v>2214</v>
      </c>
      <c r="I19" s="92">
        <v>2214</v>
      </c>
      <c r="J19" s="92">
        <v>2232</v>
      </c>
      <c r="K19" s="92">
        <v>2250</v>
      </c>
      <c r="L19" s="92">
        <v>2214</v>
      </c>
      <c r="M19" s="92">
        <v>2232</v>
      </c>
      <c r="N19" s="92">
        <v>2250</v>
      </c>
      <c r="O19" s="92">
        <v>2214</v>
      </c>
      <c r="P19" s="92">
        <v>2214</v>
      </c>
      <c r="Q19" s="92"/>
    </row>
    <row r="20" spans="1:17" ht="51">
      <c r="A20" s="87">
        <v>16</v>
      </c>
      <c r="B20" s="9" t="s">
        <v>23</v>
      </c>
      <c r="C20" s="9" t="s">
        <v>153</v>
      </c>
      <c r="D20" s="87">
        <v>2</v>
      </c>
      <c r="E20" s="92">
        <v>3782.25</v>
      </c>
      <c r="F20" s="92">
        <v>3844</v>
      </c>
      <c r="G20" s="92">
        <v>3906.25</v>
      </c>
      <c r="H20" s="92">
        <v>3782.25</v>
      </c>
      <c r="I20" s="92">
        <v>3782.25</v>
      </c>
      <c r="J20" s="92">
        <v>3844</v>
      </c>
      <c r="K20" s="92">
        <v>3906.25</v>
      </c>
      <c r="L20" s="92">
        <v>3782.25</v>
      </c>
      <c r="M20" s="92">
        <v>3844</v>
      </c>
      <c r="N20" s="92">
        <v>3906.25</v>
      </c>
      <c r="O20" s="92">
        <v>3782.25</v>
      </c>
      <c r="P20" s="92">
        <v>3782.25</v>
      </c>
      <c r="Q20" s="92"/>
    </row>
    <row r="21" spans="1:17" ht="51">
      <c r="A21" s="87">
        <v>17</v>
      </c>
      <c r="B21" s="9" t="s">
        <v>23</v>
      </c>
      <c r="C21" s="9" t="s">
        <v>154</v>
      </c>
      <c r="D21" s="87">
        <v>2</v>
      </c>
      <c r="E21" s="92">
        <v>2723.22</v>
      </c>
      <c r="F21" s="89">
        <v>1906.2539999999999</v>
      </c>
      <c r="G21" s="92">
        <v>2812.5</v>
      </c>
      <c r="H21" s="92">
        <v>2723.22</v>
      </c>
      <c r="I21" s="92">
        <v>2723.22</v>
      </c>
      <c r="J21" s="92">
        <v>2767.68</v>
      </c>
      <c r="K21" s="92">
        <v>2812.5</v>
      </c>
      <c r="L21" s="92">
        <v>2723.22</v>
      </c>
      <c r="M21" s="92">
        <v>2767.68</v>
      </c>
      <c r="N21" s="92">
        <v>2812.5</v>
      </c>
      <c r="O21" s="92">
        <v>2723.22</v>
      </c>
      <c r="P21" s="92">
        <v>2723.22</v>
      </c>
      <c r="Q21" s="92"/>
    </row>
    <row r="22" spans="1:17" ht="51">
      <c r="A22" s="87">
        <v>18</v>
      </c>
      <c r="B22" s="9" t="s">
        <v>23</v>
      </c>
      <c r="C22" s="9" t="s">
        <v>155</v>
      </c>
      <c r="D22" s="87">
        <v>2</v>
      </c>
      <c r="E22" s="92">
        <v>4652.1674999999996</v>
      </c>
      <c r="F22" s="89">
        <v>3256.5172499999999</v>
      </c>
      <c r="G22" s="92">
        <v>4882.8125</v>
      </c>
      <c r="H22" s="92">
        <v>4652.1674999999996</v>
      </c>
      <c r="I22" s="92">
        <v>4652.1674999999996</v>
      </c>
      <c r="J22" s="92">
        <v>4766.5600000000004</v>
      </c>
      <c r="K22" s="92">
        <v>4882.8125</v>
      </c>
      <c r="L22" s="92">
        <v>4652.1674999999996</v>
      </c>
      <c r="M22" s="92">
        <v>4766.5600000000004</v>
      </c>
      <c r="N22" s="92">
        <v>4882.8125</v>
      </c>
      <c r="O22" s="92">
        <v>4652.1674999999996</v>
      </c>
      <c r="P22" s="92">
        <v>4652.1674999999996</v>
      </c>
      <c r="Q22" s="92"/>
    </row>
    <row r="23" spans="1:17" ht="51">
      <c r="A23" s="87">
        <v>19</v>
      </c>
      <c r="B23" s="9" t="s">
        <v>23</v>
      </c>
      <c r="C23" s="9" t="s">
        <v>156</v>
      </c>
      <c r="D23" s="87">
        <v>2</v>
      </c>
      <c r="E23" s="92">
        <v>250</v>
      </c>
      <c r="F23" s="92">
        <v>250</v>
      </c>
      <c r="G23" s="92">
        <v>250</v>
      </c>
      <c r="H23" s="92">
        <v>250</v>
      </c>
      <c r="I23" s="92">
        <v>250</v>
      </c>
      <c r="J23" s="92">
        <v>250</v>
      </c>
      <c r="K23" s="92">
        <v>250</v>
      </c>
      <c r="L23" s="92">
        <v>250</v>
      </c>
      <c r="M23" s="92">
        <v>250</v>
      </c>
      <c r="N23" s="92">
        <v>250</v>
      </c>
      <c r="O23" s="92">
        <v>250</v>
      </c>
      <c r="P23" s="92">
        <v>250</v>
      </c>
      <c r="Q23" s="92"/>
    </row>
    <row r="24" spans="1:17" ht="51">
      <c r="A24" s="93">
        <v>20</v>
      </c>
      <c r="B24" s="9" t="s">
        <v>23</v>
      </c>
      <c r="C24" s="9" t="s">
        <v>157</v>
      </c>
      <c r="D24" s="87">
        <v>2</v>
      </c>
      <c r="E24" s="92">
        <v>400</v>
      </c>
      <c r="F24" s="92">
        <v>400</v>
      </c>
      <c r="G24" s="92">
        <v>400</v>
      </c>
      <c r="H24" s="92">
        <v>400</v>
      </c>
      <c r="I24" s="92">
        <v>400</v>
      </c>
      <c r="J24" s="92">
        <v>400</v>
      </c>
      <c r="K24" s="92">
        <v>400</v>
      </c>
      <c r="L24" s="92">
        <v>400</v>
      </c>
      <c r="M24" s="92">
        <v>400</v>
      </c>
      <c r="N24" s="92">
        <v>400</v>
      </c>
      <c r="O24" s="92">
        <v>400</v>
      </c>
      <c r="P24" s="92">
        <v>400</v>
      </c>
      <c r="Q24" s="92"/>
    </row>
    <row r="25" spans="1:17" ht="51">
      <c r="A25" s="87">
        <v>21</v>
      </c>
      <c r="B25" s="9" t="s">
        <v>23</v>
      </c>
      <c r="C25" s="9" t="s">
        <v>154</v>
      </c>
      <c r="D25" s="87">
        <v>2</v>
      </c>
      <c r="E25" s="92">
        <v>5722.1660250000004</v>
      </c>
      <c r="F25" s="92">
        <v>4005.5162175</v>
      </c>
      <c r="G25" s="92">
        <v>6005.859375</v>
      </c>
      <c r="H25" s="92">
        <v>5722.1660250000004</v>
      </c>
      <c r="I25" s="92">
        <v>5722.1660250000004</v>
      </c>
      <c r="J25" s="92">
        <v>5862.8688000000002</v>
      </c>
      <c r="K25" s="92">
        <v>6005.859375</v>
      </c>
      <c r="L25" s="92">
        <v>5722.1660250000004</v>
      </c>
      <c r="M25" s="92">
        <v>5862.8688000000002</v>
      </c>
      <c r="N25" s="92">
        <v>6005.859375</v>
      </c>
      <c r="O25" s="92">
        <v>5722.1660250000004</v>
      </c>
      <c r="P25" s="92">
        <v>5722.1660250000004</v>
      </c>
      <c r="Q25" s="92"/>
    </row>
    <row r="26" spans="1:17" ht="51">
      <c r="A26" s="87">
        <v>22</v>
      </c>
      <c r="B26" s="9" t="s">
        <v>23</v>
      </c>
      <c r="C26" s="9" t="s">
        <v>155</v>
      </c>
      <c r="D26" s="87">
        <v>2</v>
      </c>
      <c r="E26" s="92">
        <v>8092</v>
      </c>
      <c r="F26" s="89">
        <v>5664.4</v>
      </c>
      <c r="G26" s="92">
        <v>8092</v>
      </c>
      <c r="H26" s="92">
        <v>8092</v>
      </c>
      <c r="I26" s="92">
        <v>8092</v>
      </c>
      <c r="J26" s="92">
        <v>8092</v>
      </c>
      <c r="K26" s="92">
        <v>8092</v>
      </c>
      <c r="L26" s="92">
        <v>8092</v>
      </c>
      <c r="M26" s="92">
        <v>8092</v>
      </c>
      <c r="N26" s="92">
        <v>8092</v>
      </c>
      <c r="O26" s="92">
        <v>8092</v>
      </c>
      <c r="P26" s="92">
        <v>8092</v>
      </c>
      <c r="Q26" s="92"/>
    </row>
    <row r="27" spans="1:17" ht="51">
      <c r="A27" s="87">
        <v>23</v>
      </c>
      <c r="B27" s="9" t="s">
        <v>23</v>
      </c>
      <c r="C27" s="9" t="s">
        <v>153</v>
      </c>
      <c r="D27" s="87">
        <v>2</v>
      </c>
      <c r="E27" s="92">
        <v>3349.5605999999998</v>
      </c>
      <c r="F27" s="92">
        <v>2344.6924199999999</v>
      </c>
      <c r="G27" s="92">
        <v>3459.375</v>
      </c>
      <c r="H27" s="92">
        <v>3349.5605999999998</v>
      </c>
      <c r="I27" s="92">
        <v>3349.5605999999998</v>
      </c>
      <c r="J27" s="92">
        <v>3404.2464</v>
      </c>
      <c r="K27" s="92">
        <v>3459.375</v>
      </c>
      <c r="L27" s="92">
        <v>3349.5605999999998</v>
      </c>
      <c r="M27" s="92">
        <v>3404.2464</v>
      </c>
      <c r="N27" s="92">
        <v>3459.375</v>
      </c>
      <c r="O27" s="92">
        <v>3349.5605999999998</v>
      </c>
      <c r="P27" s="92">
        <v>3349.5605999999998</v>
      </c>
      <c r="Q27" s="92"/>
    </row>
    <row r="28" spans="1:17" ht="51">
      <c r="A28" s="87">
        <v>24</v>
      </c>
      <c r="B28" s="9" t="s">
        <v>23</v>
      </c>
      <c r="C28" s="9" t="s">
        <v>153</v>
      </c>
      <c r="D28" s="87">
        <v>2</v>
      </c>
      <c r="E28" s="92">
        <v>400</v>
      </c>
      <c r="F28" s="92">
        <v>400</v>
      </c>
      <c r="G28" s="92">
        <v>400</v>
      </c>
      <c r="H28" s="92">
        <v>400</v>
      </c>
      <c r="I28" s="92">
        <v>400</v>
      </c>
      <c r="J28" s="92">
        <v>400</v>
      </c>
      <c r="K28" s="92">
        <v>400</v>
      </c>
      <c r="L28" s="92">
        <v>400</v>
      </c>
      <c r="M28" s="92">
        <v>400</v>
      </c>
      <c r="N28" s="92">
        <v>400</v>
      </c>
      <c r="O28" s="92">
        <v>400</v>
      </c>
      <c r="P28" s="92">
        <v>400</v>
      </c>
      <c r="Q28" s="92"/>
    </row>
    <row r="29" spans="1:17" ht="51">
      <c r="A29" s="93">
        <v>25</v>
      </c>
      <c r="B29" s="9" t="s">
        <v>23</v>
      </c>
      <c r="C29" s="9" t="s">
        <v>154</v>
      </c>
      <c r="D29" s="87">
        <v>2</v>
      </c>
      <c r="E29" s="92">
        <v>9953.16</v>
      </c>
      <c r="F29" s="92">
        <v>6967.2120000000004</v>
      </c>
      <c r="G29" s="92">
        <v>9953.16</v>
      </c>
      <c r="H29" s="92">
        <v>9953.16</v>
      </c>
      <c r="I29" s="92">
        <v>9953.16</v>
      </c>
      <c r="J29" s="92">
        <v>9953.16</v>
      </c>
      <c r="K29" s="92">
        <v>9953.16</v>
      </c>
      <c r="L29" s="92">
        <v>9953.16</v>
      </c>
      <c r="M29" s="92">
        <v>9953.16</v>
      </c>
      <c r="N29" s="92">
        <v>9953.16</v>
      </c>
      <c r="O29" s="92">
        <v>9953.16</v>
      </c>
      <c r="P29" s="92">
        <v>9953.16</v>
      </c>
      <c r="Q29" s="92"/>
    </row>
    <row r="30" spans="1:17" ht="51">
      <c r="A30" s="87">
        <v>26</v>
      </c>
      <c r="B30" s="9" t="s">
        <v>23</v>
      </c>
      <c r="C30" s="9" t="s">
        <v>153</v>
      </c>
      <c r="D30" s="87">
        <v>2</v>
      </c>
      <c r="E30" s="92">
        <v>400</v>
      </c>
      <c r="F30" s="92">
        <v>400</v>
      </c>
      <c r="G30" s="92">
        <v>400</v>
      </c>
      <c r="H30" s="92">
        <v>400</v>
      </c>
      <c r="I30" s="92">
        <v>400</v>
      </c>
      <c r="J30" s="92">
        <v>400</v>
      </c>
      <c r="K30" s="92">
        <v>400</v>
      </c>
      <c r="L30" s="92">
        <v>400</v>
      </c>
      <c r="M30" s="92">
        <v>400</v>
      </c>
      <c r="N30" s="92">
        <v>400</v>
      </c>
      <c r="O30" s="92">
        <v>400</v>
      </c>
      <c r="P30" s="92">
        <v>400</v>
      </c>
      <c r="Q30" s="92"/>
    </row>
    <row r="31" spans="1:17" ht="51">
      <c r="A31" s="87">
        <v>27</v>
      </c>
      <c r="B31" s="9" t="s">
        <v>23</v>
      </c>
      <c r="C31" s="9" t="s">
        <v>154</v>
      </c>
      <c r="D31" s="87">
        <v>2</v>
      </c>
      <c r="E31" s="92">
        <v>1692</v>
      </c>
      <c r="F31" s="92">
        <v>1692</v>
      </c>
      <c r="G31" s="92">
        <v>1692</v>
      </c>
      <c r="H31" s="92">
        <v>1692</v>
      </c>
      <c r="I31" s="92">
        <v>1692</v>
      </c>
      <c r="J31" s="92">
        <v>1692</v>
      </c>
      <c r="K31" s="92">
        <v>1692</v>
      </c>
      <c r="L31" s="92">
        <v>1692</v>
      </c>
      <c r="M31" s="92">
        <v>1692</v>
      </c>
      <c r="N31" s="92">
        <v>1692</v>
      </c>
      <c r="O31" s="92">
        <v>1692</v>
      </c>
      <c r="P31" s="92">
        <v>1692</v>
      </c>
      <c r="Q31" s="92"/>
    </row>
    <row r="32" spans="1:17" ht="51">
      <c r="A32" s="93">
        <v>28</v>
      </c>
      <c r="B32" s="9" t="s">
        <v>23</v>
      </c>
      <c r="C32" s="9" t="s">
        <v>153</v>
      </c>
      <c r="D32" s="87">
        <v>2</v>
      </c>
      <c r="E32" s="92">
        <v>8092</v>
      </c>
      <c r="F32" s="92">
        <v>8092</v>
      </c>
      <c r="G32" s="92">
        <v>8092</v>
      </c>
      <c r="H32" s="92">
        <v>8092</v>
      </c>
      <c r="I32" s="92">
        <v>8092</v>
      </c>
      <c r="J32" s="92">
        <v>8092</v>
      </c>
      <c r="K32" s="92">
        <v>8092</v>
      </c>
      <c r="L32" s="92">
        <v>8092</v>
      </c>
      <c r="M32" s="92">
        <v>8092</v>
      </c>
      <c r="N32" s="92">
        <v>8092</v>
      </c>
      <c r="O32" s="92">
        <v>8092</v>
      </c>
      <c r="P32" s="92">
        <v>8092</v>
      </c>
      <c r="Q32" s="92"/>
    </row>
    <row r="33" spans="1:17" ht="51">
      <c r="A33" s="87">
        <v>29</v>
      </c>
      <c r="B33" s="9" t="s">
        <v>23</v>
      </c>
      <c r="C33" s="9" t="s">
        <v>154</v>
      </c>
      <c r="D33" s="87">
        <v>2</v>
      </c>
      <c r="E33" s="92">
        <v>4119.9595380000001</v>
      </c>
      <c r="F33" s="92">
        <v>2883.9716766000001</v>
      </c>
      <c r="G33" s="92">
        <v>4255.03125</v>
      </c>
      <c r="H33" s="92">
        <v>4119.9595380000001</v>
      </c>
      <c r="I33" s="92">
        <v>4119.9595380000001</v>
      </c>
      <c r="J33" s="92">
        <v>4187.2230719999998</v>
      </c>
      <c r="K33" s="92">
        <v>4255.03125</v>
      </c>
      <c r="L33" s="92">
        <v>4119.9595380000001</v>
      </c>
      <c r="M33" s="92">
        <v>4187.2230719999998</v>
      </c>
      <c r="N33" s="92">
        <v>4255.03125</v>
      </c>
      <c r="O33" s="92">
        <v>4119.9595380000001</v>
      </c>
      <c r="P33" s="92">
        <v>4119.9595380000001</v>
      </c>
      <c r="Q33" s="92"/>
    </row>
    <row r="34" spans="1:17" ht="51">
      <c r="A34" s="87">
        <v>30</v>
      </c>
      <c r="B34" s="9" t="s">
        <v>23</v>
      </c>
      <c r="C34" s="9" t="s">
        <v>158</v>
      </c>
      <c r="D34" s="87">
        <v>2</v>
      </c>
      <c r="E34" s="92">
        <v>7038.2642107499996</v>
      </c>
      <c r="F34" s="92">
        <v>4926.7849475249996</v>
      </c>
      <c r="G34" s="92">
        <v>7387.20703125</v>
      </c>
      <c r="H34" s="92">
        <v>7038.2642107499996</v>
      </c>
      <c r="I34" s="92">
        <v>7038.2642107499996</v>
      </c>
      <c r="J34" s="92">
        <v>7211.3286239999998</v>
      </c>
      <c r="K34" s="92">
        <v>7387.20703125</v>
      </c>
      <c r="L34" s="92">
        <v>7038.2642107499996</v>
      </c>
      <c r="M34" s="92">
        <v>7211.3286239999998</v>
      </c>
      <c r="N34" s="92">
        <v>7387.20703125</v>
      </c>
      <c r="O34" s="92">
        <v>7038.2642107499996</v>
      </c>
      <c r="P34" s="92">
        <v>7038.2642107499996</v>
      </c>
      <c r="Q34" s="92"/>
    </row>
    <row r="35" spans="1:17" ht="51">
      <c r="A35" s="87">
        <v>31</v>
      </c>
      <c r="B35" s="9" t="s">
        <v>23</v>
      </c>
      <c r="C35" s="9" t="s">
        <v>154</v>
      </c>
      <c r="D35" s="87">
        <v>2</v>
      </c>
      <c r="E35" s="92">
        <v>9953.16</v>
      </c>
      <c r="F35" s="92">
        <v>9953.16</v>
      </c>
      <c r="G35" s="92">
        <v>9953.16</v>
      </c>
      <c r="H35" s="92">
        <v>9953.16</v>
      </c>
      <c r="I35" s="92">
        <v>9953.16</v>
      </c>
      <c r="J35" s="92">
        <v>9953.16</v>
      </c>
      <c r="K35" s="92">
        <v>9953.16</v>
      </c>
      <c r="L35" s="92">
        <v>9953.16</v>
      </c>
      <c r="M35" s="92">
        <v>9953.16</v>
      </c>
      <c r="N35" s="92">
        <v>9953.16</v>
      </c>
      <c r="O35" s="92">
        <v>9953.16</v>
      </c>
      <c r="P35" s="92">
        <v>9953.16</v>
      </c>
      <c r="Q35" s="92"/>
    </row>
    <row r="36" spans="1:17" ht="51">
      <c r="A36" s="87">
        <v>32</v>
      </c>
      <c r="B36" s="9" t="s">
        <v>23</v>
      </c>
      <c r="C36" s="9" t="s">
        <v>158</v>
      </c>
      <c r="D36" s="87">
        <v>2</v>
      </c>
      <c r="E36" s="92">
        <v>8657.0649792224995</v>
      </c>
      <c r="F36" s="92">
        <v>6059.9454854557498</v>
      </c>
      <c r="G36" s="92">
        <v>9086.2646484375</v>
      </c>
      <c r="H36" s="92">
        <v>8657.0649792224995</v>
      </c>
      <c r="I36" s="92">
        <v>8657.0649792224995</v>
      </c>
      <c r="J36" s="92">
        <v>8869.9342075200002</v>
      </c>
      <c r="K36" s="92">
        <v>9086.2646484375</v>
      </c>
      <c r="L36" s="92">
        <v>8657.0649792224995</v>
      </c>
      <c r="M36" s="92">
        <v>8869.9342075200002</v>
      </c>
      <c r="N36" s="92">
        <v>9086.2646484375</v>
      </c>
      <c r="O36" s="92">
        <v>8657.0649792224995</v>
      </c>
      <c r="P36" s="92">
        <v>8657.0649792224995</v>
      </c>
      <c r="Q36" s="92"/>
    </row>
    <row r="37" spans="1:17" ht="51">
      <c r="A37" s="93">
        <v>33</v>
      </c>
      <c r="B37" s="9" t="s">
        <v>23</v>
      </c>
      <c r="C37" s="9" t="s">
        <v>154</v>
      </c>
      <c r="D37" s="87">
        <v>2</v>
      </c>
      <c r="E37" s="92">
        <v>2081.16</v>
      </c>
      <c r="F37" s="92">
        <v>2081.16</v>
      </c>
      <c r="G37" s="92">
        <v>2081.16</v>
      </c>
      <c r="H37" s="92">
        <v>2081.16</v>
      </c>
      <c r="I37" s="92">
        <v>2081.16</v>
      </c>
      <c r="J37" s="92">
        <v>2081.16</v>
      </c>
      <c r="K37" s="92">
        <v>2081.16</v>
      </c>
      <c r="L37" s="92">
        <v>2081.16</v>
      </c>
      <c r="M37" s="92">
        <v>2081.16</v>
      </c>
      <c r="N37" s="92">
        <v>2081.16</v>
      </c>
      <c r="O37" s="92">
        <v>2081.16</v>
      </c>
      <c r="P37" s="92">
        <v>2081.16</v>
      </c>
      <c r="Q37" s="92"/>
    </row>
    <row r="38" spans="1:17" ht="51">
      <c r="A38" s="87">
        <v>34</v>
      </c>
      <c r="B38" s="9" t="s">
        <v>23</v>
      </c>
      <c r="C38" s="9" t="s">
        <v>158</v>
      </c>
      <c r="D38" s="87">
        <v>2</v>
      </c>
      <c r="E38" s="92">
        <v>12242.3868</v>
      </c>
      <c r="F38" s="92">
        <v>8569.6707600000009</v>
      </c>
      <c r="G38" s="92">
        <v>12242.3868</v>
      </c>
      <c r="H38" s="92">
        <v>12242.3868</v>
      </c>
      <c r="I38" s="92">
        <v>12242.3868</v>
      </c>
      <c r="J38" s="92">
        <v>12242.3868</v>
      </c>
      <c r="K38" s="92">
        <v>12242.3868</v>
      </c>
      <c r="L38" s="92">
        <v>12242.3868</v>
      </c>
      <c r="M38" s="92">
        <v>12242.3868</v>
      </c>
      <c r="N38" s="92">
        <v>12242.3868</v>
      </c>
      <c r="O38" s="92">
        <v>12242.3868</v>
      </c>
      <c r="P38" s="92">
        <v>12242.3868</v>
      </c>
      <c r="Q38" s="92"/>
    </row>
    <row r="39" spans="1:17" ht="51">
      <c r="A39" s="87">
        <v>35</v>
      </c>
      <c r="B39" s="9" t="s">
        <v>23</v>
      </c>
      <c r="C39" s="9" t="s">
        <v>153</v>
      </c>
      <c r="D39" s="87">
        <v>2</v>
      </c>
      <c r="E39" s="92">
        <v>10648.189924443701</v>
      </c>
      <c r="F39" s="92">
        <v>7453.7329471105704</v>
      </c>
      <c r="G39" s="92">
        <v>11176.1055175781</v>
      </c>
      <c r="H39" s="92">
        <v>10648.189924443701</v>
      </c>
      <c r="I39" s="92">
        <v>10648.189924443701</v>
      </c>
      <c r="J39" s="92">
        <v>10910.0190752496</v>
      </c>
      <c r="K39" s="92">
        <v>11176.1055175781</v>
      </c>
      <c r="L39" s="92">
        <v>10648.189924443701</v>
      </c>
      <c r="M39" s="92">
        <v>10910.0190752496</v>
      </c>
      <c r="N39" s="92">
        <v>11176.1055175781</v>
      </c>
      <c r="O39" s="92">
        <v>10648.189924443701</v>
      </c>
      <c r="P39" s="92">
        <v>10648.189924443701</v>
      </c>
      <c r="Q39" s="92"/>
    </row>
    <row r="40" spans="1:17" ht="51">
      <c r="A40" s="93">
        <v>36</v>
      </c>
      <c r="B40" s="9" t="s">
        <v>23</v>
      </c>
      <c r="C40" s="9" t="s">
        <v>154</v>
      </c>
      <c r="D40" s="87">
        <v>2</v>
      </c>
      <c r="E40" s="92">
        <v>15058.135764000001</v>
      </c>
      <c r="F40" s="92">
        <v>10540.695034799999</v>
      </c>
      <c r="G40" s="92">
        <v>15058.135764000001</v>
      </c>
      <c r="H40" s="92">
        <v>15058.135764000001</v>
      </c>
      <c r="I40" s="92">
        <v>15058.135764000001</v>
      </c>
      <c r="J40" s="92">
        <v>15058.135764000001</v>
      </c>
      <c r="K40" s="92">
        <v>15058.135764000001</v>
      </c>
      <c r="L40" s="92">
        <v>15058.135764000001</v>
      </c>
      <c r="M40" s="92">
        <v>15058.135764000001</v>
      </c>
      <c r="N40" s="92">
        <v>15058.135764000001</v>
      </c>
      <c r="O40" s="92">
        <v>15058.135764000001</v>
      </c>
      <c r="P40" s="92">
        <v>15058.135764000001</v>
      </c>
      <c r="Q40" s="92"/>
    </row>
    <row r="41" spans="1:17" ht="51">
      <c r="A41" s="87">
        <v>37</v>
      </c>
      <c r="B41" s="9" t="s">
        <v>23</v>
      </c>
      <c r="C41" s="9" t="s">
        <v>154</v>
      </c>
      <c r="D41" s="87">
        <v>2</v>
      </c>
      <c r="E41" s="92">
        <v>15058.135764000001</v>
      </c>
      <c r="F41" s="92">
        <v>10540.695034799999</v>
      </c>
      <c r="G41" s="92">
        <v>15058.135764000001</v>
      </c>
      <c r="H41" s="92">
        <v>15058.135764000001</v>
      </c>
      <c r="I41" s="92">
        <v>15058.135764000001</v>
      </c>
      <c r="J41" s="92">
        <v>15058.135764000001</v>
      </c>
      <c r="K41" s="92">
        <v>15058.135764000001</v>
      </c>
      <c r="L41" s="92">
        <v>15058.135764000001</v>
      </c>
      <c r="M41" s="92">
        <v>15058.135764000001</v>
      </c>
      <c r="N41" s="92">
        <v>15058.135764000001</v>
      </c>
      <c r="O41" s="92">
        <v>15058.135764000001</v>
      </c>
      <c r="P41" s="92">
        <v>15058.135764000001</v>
      </c>
      <c r="Q41" s="92"/>
    </row>
    <row r="42" spans="1:17" ht="51">
      <c r="A42" s="87">
        <v>38</v>
      </c>
      <c r="B42" s="9" t="s">
        <v>23</v>
      </c>
      <c r="C42" s="9" t="s">
        <v>158</v>
      </c>
      <c r="D42" s="87">
        <v>2</v>
      </c>
      <c r="E42" s="92">
        <v>18521.506989720001</v>
      </c>
      <c r="F42" s="92">
        <v>12965.054892804001</v>
      </c>
      <c r="G42" s="92">
        <v>18521.506989720001</v>
      </c>
      <c r="H42" s="92">
        <v>18521.506989720001</v>
      </c>
      <c r="I42" s="92">
        <v>18521.506989720001</v>
      </c>
      <c r="J42" s="92">
        <v>18521.506989720001</v>
      </c>
      <c r="K42" s="92">
        <v>18521.506989720001</v>
      </c>
      <c r="L42" s="92">
        <v>18521.506989720001</v>
      </c>
      <c r="M42" s="92">
        <v>18521.506989720001</v>
      </c>
      <c r="N42" s="92">
        <v>18521.506989720001</v>
      </c>
      <c r="O42" s="92">
        <v>18521.506989720001</v>
      </c>
      <c r="P42" s="92">
        <v>18521.506989720001</v>
      </c>
      <c r="Q42" s="92"/>
    </row>
    <row r="43" spans="1:17" ht="51">
      <c r="A43" s="87">
        <v>39</v>
      </c>
      <c r="B43" s="9" t="s">
        <v>23</v>
      </c>
      <c r="C43" s="9" t="s">
        <v>154</v>
      </c>
      <c r="D43" s="87">
        <v>2</v>
      </c>
      <c r="E43" s="92">
        <v>2559.8267999999998</v>
      </c>
      <c r="F43" s="92">
        <v>2559.8267999999998</v>
      </c>
      <c r="G43" s="92">
        <v>2559.8267999999998</v>
      </c>
      <c r="H43" s="92">
        <v>2559.8267999999998</v>
      </c>
      <c r="I43" s="92">
        <v>2559.8267999999998</v>
      </c>
      <c r="J43" s="92">
        <v>2559.8267999999998</v>
      </c>
      <c r="K43" s="92">
        <v>2559.8267999999998</v>
      </c>
      <c r="L43" s="92">
        <v>2559.8267999999998</v>
      </c>
      <c r="M43" s="92">
        <v>2559.8267999999998</v>
      </c>
      <c r="N43" s="92">
        <v>2559.8267999999998</v>
      </c>
      <c r="O43" s="92">
        <v>2559.8267999999998</v>
      </c>
      <c r="P43" s="92">
        <v>2559.8267999999998</v>
      </c>
      <c r="Q43" s="92"/>
    </row>
    <row r="44" spans="1:17" ht="51">
      <c r="A44" s="87">
        <v>40</v>
      </c>
      <c r="B44" s="9" t="s">
        <v>23</v>
      </c>
      <c r="C44" s="9" t="s">
        <v>159</v>
      </c>
      <c r="D44" s="87">
        <v>2</v>
      </c>
      <c r="E44" s="92">
        <v>12242.3868</v>
      </c>
      <c r="F44" s="92">
        <v>9654.5651999999991</v>
      </c>
      <c r="G44" s="92">
        <v>12242.3868</v>
      </c>
      <c r="H44" s="92">
        <v>12242.3868</v>
      </c>
      <c r="I44" s="92">
        <v>12242.3868</v>
      </c>
      <c r="J44" s="92">
        <v>12242.3868</v>
      </c>
      <c r="K44" s="92">
        <v>12242.3868</v>
      </c>
      <c r="L44" s="92">
        <v>12242.3868</v>
      </c>
      <c r="M44" s="92">
        <v>12242.3868</v>
      </c>
      <c r="N44" s="92">
        <v>12242.3868</v>
      </c>
      <c r="O44" s="92">
        <v>12242.3868</v>
      </c>
      <c r="P44" s="92">
        <v>12242.3868</v>
      </c>
      <c r="Q44" s="92"/>
    </row>
    <row r="45" spans="1:17" ht="51">
      <c r="A45" s="93">
        <v>41</v>
      </c>
      <c r="B45" s="9" t="s">
        <v>23</v>
      </c>
      <c r="C45" s="9" t="s">
        <v>153</v>
      </c>
      <c r="D45" s="87">
        <v>2</v>
      </c>
      <c r="E45" s="92">
        <v>22781.453597355601</v>
      </c>
      <c r="F45" s="92">
        <v>15947.017518148899</v>
      </c>
      <c r="G45" s="92">
        <v>22781.453597355601</v>
      </c>
      <c r="H45" s="92">
        <v>22781.453597355601</v>
      </c>
      <c r="I45" s="92">
        <v>22781.453597355601</v>
      </c>
      <c r="J45" s="92">
        <v>22781.453597355601</v>
      </c>
      <c r="K45" s="92">
        <v>22781.453597355601</v>
      </c>
      <c r="L45" s="92">
        <v>22781.453597355601</v>
      </c>
      <c r="M45" s="92">
        <v>22781.453597355601</v>
      </c>
      <c r="N45" s="92">
        <v>22781.453597355601</v>
      </c>
      <c r="O45" s="92">
        <v>22781.453597355601</v>
      </c>
      <c r="P45" s="92">
        <v>22781.453597355601</v>
      </c>
      <c r="Q45" s="92"/>
    </row>
    <row r="46" spans="1:17" ht="51">
      <c r="A46" s="87">
        <v>42</v>
      </c>
      <c r="B46" s="9" t="s">
        <v>23</v>
      </c>
      <c r="C46" s="9" t="s">
        <v>160</v>
      </c>
      <c r="D46" s="87">
        <v>2</v>
      </c>
      <c r="E46" s="92">
        <v>15058.135764000001</v>
      </c>
      <c r="F46" s="92">
        <v>11875.115196000001</v>
      </c>
      <c r="G46" s="92">
        <v>15058.135764000001</v>
      </c>
      <c r="H46" s="92">
        <v>15058.135764000001</v>
      </c>
      <c r="I46" s="92">
        <v>15058.135764000001</v>
      </c>
      <c r="J46" s="92">
        <v>15058.135764000001</v>
      </c>
      <c r="K46" s="92">
        <v>15058.135764000001</v>
      </c>
      <c r="L46" s="92">
        <v>15058.135764000001</v>
      </c>
      <c r="M46" s="92">
        <v>15058.135764000001</v>
      </c>
      <c r="N46" s="92">
        <v>15058.135764000001</v>
      </c>
      <c r="O46" s="92">
        <v>15058.135764000001</v>
      </c>
      <c r="P46" s="92">
        <v>15058.135764000001</v>
      </c>
      <c r="Q46" s="92"/>
    </row>
    <row r="47" spans="1:17" ht="51">
      <c r="A47" s="87">
        <v>43</v>
      </c>
      <c r="B47" s="9" t="s">
        <v>23</v>
      </c>
      <c r="C47" s="9" t="s">
        <v>154</v>
      </c>
      <c r="D47" s="87">
        <v>2</v>
      </c>
      <c r="E47" s="92">
        <v>15058.135764000001</v>
      </c>
      <c r="F47" s="92">
        <v>10540.695034799999</v>
      </c>
      <c r="G47" s="92">
        <v>15058.135764000001</v>
      </c>
      <c r="H47" s="92">
        <v>15058.135764000001</v>
      </c>
      <c r="I47" s="92">
        <v>15058.135764000001</v>
      </c>
      <c r="J47" s="92">
        <v>15058.135764000001</v>
      </c>
      <c r="K47" s="92">
        <v>15058.135764000001</v>
      </c>
      <c r="L47" s="92">
        <v>15058.135764000001</v>
      </c>
      <c r="M47" s="92">
        <v>15058.135764000001</v>
      </c>
      <c r="N47" s="92">
        <v>15058.135764000001</v>
      </c>
      <c r="O47" s="92">
        <v>15058.135764000001</v>
      </c>
      <c r="P47" s="92">
        <v>15058.135764000001</v>
      </c>
      <c r="Q47" s="92"/>
    </row>
    <row r="48" spans="1:17" ht="51">
      <c r="A48" s="93">
        <v>44</v>
      </c>
      <c r="B48" s="9" t="s">
        <v>23</v>
      </c>
      <c r="C48" s="9" t="s">
        <v>159</v>
      </c>
      <c r="D48" s="87">
        <v>2</v>
      </c>
      <c r="E48" s="92">
        <v>22412.100600000002</v>
      </c>
      <c r="F48" s="92">
        <v>15688.47042</v>
      </c>
      <c r="G48" s="92">
        <v>23146.875</v>
      </c>
      <c r="H48" s="92">
        <v>22412.100600000002</v>
      </c>
      <c r="I48" s="92">
        <v>22412.100600000002</v>
      </c>
      <c r="J48" s="92">
        <v>22778.006399999998</v>
      </c>
      <c r="K48" s="92">
        <v>23146.875</v>
      </c>
      <c r="L48" s="92">
        <v>22412.100600000002</v>
      </c>
      <c r="M48" s="92">
        <v>22778.006399999998</v>
      </c>
      <c r="N48" s="92">
        <v>23146.875</v>
      </c>
      <c r="O48" s="92">
        <v>22412.100600000002</v>
      </c>
      <c r="P48" s="92">
        <v>22412.100600000002</v>
      </c>
      <c r="Q48" s="92"/>
    </row>
    <row r="49" spans="1:17" ht="51">
      <c r="A49" s="87">
        <v>45</v>
      </c>
      <c r="B49" s="9" t="s">
        <v>23</v>
      </c>
      <c r="C49" s="9" t="s">
        <v>158</v>
      </c>
      <c r="D49" s="87">
        <v>2</v>
      </c>
      <c r="E49" s="92">
        <v>18521.506989720001</v>
      </c>
      <c r="F49" s="92">
        <v>12965.054892804001</v>
      </c>
      <c r="G49" s="92">
        <v>18521.506989720001</v>
      </c>
      <c r="H49" s="92">
        <v>18521.506989720001</v>
      </c>
      <c r="I49" s="92">
        <v>18521.506989720001</v>
      </c>
      <c r="J49" s="92">
        <v>18521.506989720001</v>
      </c>
      <c r="K49" s="92">
        <v>18521.506989720001</v>
      </c>
      <c r="L49" s="92">
        <v>18521.506989720001</v>
      </c>
      <c r="M49" s="92">
        <v>18521.506989720001</v>
      </c>
      <c r="N49" s="92">
        <v>18521.506989720001</v>
      </c>
      <c r="O49" s="92">
        <v>18521.506989720001</v>
      </c>
      <c r="P49" s="92">
        <v>18521.506989720001</v>
      </c>
      <c r="Q49" s="92"/>
    </row>
    <row r="50" spans="1:17" ht="51">
      <c r="A50" s="87">
        <v>46</v>
      </c>
      <c r="B50" s="9" t="s">
        <v>25</v>
      </c>
      <c r="C50" s="9" t="s">
        <v>161</v>
      </c>
      <c r="D50" s="87">
        <v>2</v>
      </c>
      <c r="E50" s="89">
        <v>150000</v>
      </c>
      <c r="F50" s="89">
        <v>120000</v>
      </c>
      <c r="G50" s="89">
        <v>150000</v>
      </c>
      <c r="H50" s="89">
        <v>150000</v>
      </c>
      <c r="I50" s="89">
        <v>150000</v>
      </c>
      <c r="J50" s="89">
        <v>150000</v>
      </c>
      <c r="K50" s="89">
        <v>150000</v>
      </c>
      <c r="L50" s="89">
        <v>150000</v>
      </c>
      <c r="M50" s="89">
        <v>150000</v>
      </c>
      <c r="N50" s="89">
        <v>150000</v>
      </c>
      <c r="O50" s="89">
        <v>150000</v>
      </c>
      <c r="P50" s="89">
        <v>150000</v>
      </c>
      <c r="Q50" s="95"/>
    </row>
    <row r="51" spans="1:17" ht="51">
      <c r="A51" s="87">
        <v>47</v>
      </c>
      <c r="B51" s="9" t="s">
        <v>21</v>
      </c>
      <c r="C51" s="9" t="s">
        <v>142</v>
      </c>
      <c r="D51" s="87">
        <v>2</v>
      </c>
      <c r="E51" s="89">
        <v>5000</v>
      </c>
      <c r="F51" s="89">
        <v>5000</v>
      </c>
      <c r="G51" s="89">
        <v>5000</v>
      </c>
      <c r="H51" s="89">
        <v>5000</v>
      </c>
      <c r="I51" s="89">
        <v>5000</v>
      </c>
      <c r="J51" s="89">
        <v>5000</v>
      </c>
      <c r="K51" s="89">
        <v>5000</v>
      </c>
      <c r="L51" s="89">
        <v>5000</v>
      </c>
      <c r="M51" s="89">
        <v>5000</v>
      </c>
      <c r="N51" s="89">
        <v>5000</v>
      </c>
      <c r="O51" s="89">
        <v>5000</v>
      </c>
      <c r="P51" s="89">
        <v>5000</v>
      </c>
      <c r="Q51" s="95"/>
    </row>
    <row r="52" spans="1:17" ht="51">
      <c r="A52" s="87">
        <v>48</v>
      </c>
      <c r="B52" s="9" t="s">
        <v>27</v>
      </c>
      <c r="C52" s="9" t="s">
        <v>153</v>
      </c>
      <c r="D52" s="87">
        <v>2</v>
      </c>
      <c r="E52" s="89">
        <v>30050</v>
      </c>
      <c r="F52" s="89">
        <v>30150</v>
      </c>
      <c r="G52" s="89">
        <v>30350</v>
      </c>
      <c r="H52" s="89">
        <v>30050</v>
      </c>
      <c r="I52" s="89">
        <v>30150</v>
      </c>
      <c r="J52" s="89">
        <v>30350</v>
      </c>
      <c r="K52" s="89">
        <v>30050</v>
      </c>
      <c r="L52" s="89">
        <v>30150</v>
      </c>
      <c r="M52" s="89">
        <v>30350</v>
      </c>
      <c r="N52" s="89">
        <v>30050</v>
      </c>
      <c r="O52" s="89">
        <v>30150</v>
      </c>
      <c r="P52" s="89">
        <v>30350</v>
      </c>
      <c r="Q52" s="95"/>
    </row>
    <row r="53" spans="1:17" ht="51">
      <c r="A53" s="93">
        <v>49</v>
      </c>
      <c r="B53" s="9" t="s">
        <v>25</v>
      </c>
      <c r="C53" s="9" t="s">
        <v>144</v>
      </c>
      <c r="D53" s="87">
        <v>2</v>
      </c>
      <c r="E53" s="89">
        <v>6000</v>
      </c>
      <c r="F53" s="89">
        <v>7000</v>
      </c>
      <c r="G53" s="89">
        <v>8000</v>
      </c>
      <c r="H53" s="89">
        <v>6000</v>
      </c>
      <c r="I53" s="89">
        <v>7000</v>
      </c>
      <c r="J53" s="89">
        <v>6000</v>
      </c>
      <c r="K53" s="89">
        <v>7000</v>
      </c>
      <c r="L53" s="89">
        <v>8000</v>
      </c>
      <c r="M53" s="89">
        <v>7000</v>
      </c>
      <c r="N53" s="89">
        <v>8000</v>
      </c>
      <c r="O53" s="89">
        <v>7000</v>
      </c>
      <c r="P53" s="89">
        <v>8000</v>
      </c>
      <c r="Q53" s="95"/>
    </row>
    <row r="54" spans="1:17" ht="51">
      <c r="A54" s="87">
        <v>50</v>
      </c>
      <c r="B54" s="9" t="s">
        <v>25</v>
      </c>
      <c r="C54" s="9" t="s">
        <v>144</v>
      </c>
      <c r="D54" s="87">
        <v>2</v>
      </c>
      <c r="E54" s="89">
        <v>7200</v>
      </c>
      <c r="F54" s="89">
        <v>8400</v>
      </c>
      <c r="G54" s="89">
        <v>9600</v>
      </c>
      <c r="H54" s="89">
        <v>7200</v>
      </c>
      <c r="I54" s="89">
        <v>8400</v>
      </c>
      <c r="J54" s="89">
        <v>7200</v>
      </c>
      <c r="K54" s="89">
        <v>8400</v>
      </c>
      <c r="L54" s="89">
        <v>9600</v>
      </c>
      <c r="M54" s="89">
        <v>8400</v>
      </c>
      <c r="N54" s="89">
        <v>9600</v>
      </c>
      <c r="O54" s="89">
        <v>8400</v>
      </c>
      <c r="P54" s="89">
        <v>9600</v>
      </c>
      <c r="Q54" s="95"/>
    </row>
    <row r="55" spans="1:17" ht="51">
      <c r="A55" s="87">
        <v>51</v>
      </c>
      <c r="B55" s="9" t="s">
        <v>24</v>
      </c>
      <c r="C55" s="9" t="s">
        <v>154</v>
      </c>
      <c r="D55" s="87">
        <v>2</v>
      </c>
      <c r="E55" s="92">
        <v>36961.5</v>
      </c>
      <c r="F55" s="92">
        <v>27135</v>
      </c>
      <c r="G55" s="92">
        <v>37330.5</v>
      </c>
      <c r="H55" s="92">
        <v>36961.5</v>
      </c>
      <c r="I55" s="92">
        <v>37084.5</v>
      </c>
      <c r="J55" s="92">
        <v>37330.5</v>
      </c>
      <c r="K55" s="92">
        <v>36961.5</v>
      </c>
      <c r="L55" s="92">
        <v>37084.5</v>
      </c>
      <c r="M55" s="92">
        <v>37330.5</v>
      </c>
      <c r="N55" s="92">
        <v>36961.5</v>
      </c>
      <c r="O55" s="92">
        <v>37084.5</v>
      </c>
      <c r="P55" s="92">
        <v>37330.5</v>
      </c>
      <c r="Q55" s="95"/>
    </row>
    <row r="56" spans="1:17" ht="51">
      <c r="A56" s="93">
        <v>52</v>
      </c>
      <c r="B56" s="9" t="s">
        <v>24</v>
      </c>
      <c r="C56" s="9" t="s">
        <v>162</v>
      </c>
      <c r="D56" s="87">
        <v>2</v>
      </c>
      <c r="E56" s="92">
        <v>8856</v>
      </c>
      <c r="F56" s="92">
        <v>10332</v>
      </c>
      <c r="G56" s="92">
        <v>11808</v>
      </c>
      <c r="H56" s="92">
        <v>8856</v>
      </c>
      <c r="I56" s="92">
        <v>10332</v>
      </c>
      <c r="J56" s="92">
        <v>8856</v>
      </c>
      <c r="K56" s="92">
        <v>10332</v>
      </c>
      <c r="L56" s="92">
        <v>11808</v>
      </c>
      <c r="M56" s="92">
        <v>10332</v>
      </c>
      <c r="N56" s="92">
        <v>11808</v>
      </c>
      <c r="O56" s="92">
        <v>10332</v>
      </c>
      <c r="P56" s="92">
        <v>11808</v>
      </c>
      <c r="Q56" s="95"/>
    </row>
    <row r="57" spans="1:17" ht="51">
      <c r="A57" s="87">
        <v>53</v>
      </c>
      <c r="B57" s="9" t="s">
        <v>24</v>
      </c>
      <c r="C57" s="9" t="s">
        <v>154</v>
      </c>
      <c r="D57" s="87">
        <v>2</v>
      </c>
      <c r="E57" s="92">
        <v>8856</v>
      </c>
      <c r="F57" s="92">
        <v>10332</v>
      </c>
      <c r="G57" s="92">
        <v>11808</v>
      </c>
      <c r="H57" s="92">
        <v>8856</v>
      </c>
      <c r="I57" s="92">
        <v>10332</v>
      </c>
      <c r="J57" s="92">
        <v>8856</v>
      </c>
      <c r="K57" s="92">
        <v>10332</v>
      </c>
      <c r="L57" s="92">
        <v>11808</v>
      </c>
      <c r="M57" s="92">
        <v>10332</v>
      </c>
      <c r="N57" s="92">
        <v>11808</v>
      </c>
      <c r="O57" s="92">
        <v>10332</v>
      </c>
      <c r="P57" s="92">
        <v>11808</v>
      </c>
      <c r="Q57" s="95"/>
    </row>
    <row r="58" spans="1:17" ht="51">
      <c r="A58" s="87">
        <v>54</v>
      </c>
      <c r="B58" s="9" t="s">
        <v>24</v>
      </c>
      <c r="C58" s="9" t="s">
        <v>144</v>
      </c>
      <c r="D58" s="87">
        <v>2</v>
      </c>
      <c r="E58" s="89">
        <v>10627.2</v>
      </c>
      <c r="F58" s="89">
        <v>14464.8</v>
      </c>
      <c r="G58" s="89">
        <v>18892.8</v>
      </c>
      <c r="H58" s="89">
        <v>10627.2</v>
      </c>
      <c r="I58" s="89">
        <v>14464.8</v>
      </c>
      <c r="J58" s="89">
        <v>10627.2</v>
      </c>
      <c r="K58" s="89">
        <v>14464.8</v>
      </c>
      <c r="L58" s="89">
        <v>18892.8</v>
      </c>
      <c r="M58" s="89">
        <v>14464.8</v>
      </c>
      <c r="N58" s="89">
        <v>18892.8</v>
      </c>
      <c r="O58" s="89">
        <v>14464.8</v>
      </c>
      <c r="P58" s="89">
        <v>18892.8</v>
      </c>
      <c r="Q58" s="95"/>
    </row>
    <row r="59" spans="1:17" ht="51">
      <c r="A59" s="87">
        <v>55</v>
      </c>
      <c r="B59" s="9" t="s">
        <v>24</v>
      </c>
      <c r="C59" s="9" t="s">
        <v>144</v>
      </c>
      <c r="D59" s="87">
        <v>2</v>
      </c>
      <c r="E59" s="89">
        <v>12752.64</v>
      </c>
      <c r="F59" s="92">
        <v>9298.7999999999993</v>
      </c>
      <c r="G59" s="89">
        <v>22671.360000000001</v>
      </c>
      <c r="H59" s="89">
        <v>12752.64</v>
      </c>
      <c r="I59" s="89">
        <v>17357.759999999998</v>
      </c>
      <c r="J59" s="89">
        <v>12752.64</v>
      </c>
      <c r="K59" s="89">
        <v>17357.759999999998</v>
      </c>
      <c r="L59" s="89">
        <v>22671.360000000001</v>
      </c>
      <c r="M59" s="89">
        <v>17357.759999999998</v>
      </c>
      <c r="N59" s="89">
        <v>22671.360000000001</v>
      </c>
      <c r="O59" s="89">
        <v>17357.759999999998</v>
      </c>
      <c r="P59" s="89">
        <v>22671.360000000001</v>
      </c>
      <c r="Q59" s="95"/>
    </row>
    <row r="60" spans="1:17" ht="51">
      <c r="A60" s="87">
        <v>56</v>
      </c>
      <c r="B60" s="9" t="s">
        <v>26</v>
      </c>
      <c r="C60" s="9" t="s">
        <v>157</v>
      </c>
      <c r="D60" s="87">
        <v>2</v>
      </c>
      <c r="E60" s="92">
        <v>400</v>
      </c>
      <c r="F60" s="92">
        <v>400</v>
      </c>
      <c r="G60" s="92">
        <v>400</v>
      </c>
      <c r="H60" s="92">
        <v>400</v>
      </c>
      <c r="I60" s="92">
        <v>400</v>
      </c>
      <c r="J60" s="92">
        <v>400</v>
      </c>
      <c r="K60" s="92">
        <v>400</v>
      </c>
      <c r="L60" s="92">
        <v>400</v>
      </c>
      <c r="M60" s="92">
        <v>400</v>
      </c>
      <c r="N60" s="92">
        <v>400</v>
      </c>
      <c r="O60" s="92">
        <v>400</v>
      </c>
      <c r="P60" s="92">
        <v>400</v>
      </c>
      <c r="Q60" s="95"/>
    </row>
    <row r="61" spans="1:17" ht="51">
      <c r="A61" s="93">
        <v>57</v>
      </c>
      <c r="B61" s="9" t="s">
        <v>26</v>
      </c>
      <c r="C61" s="9" t="s">
        <v>154</v>
      </c>
      <c r="D61" s="87">
        <v>2</v>
      </c>
      <c r="E61" s="92">
        <v>13071.456</v>
      </c>
      <c r="F61" s="92">
        <v>17791.704000000002</v>
      </c>
      <c r="G61" s="92">
        <v>23238.144</v>
      </c>
      <c r="H61" s="92">
        <v>13071.456</v>
      </c>
      <c r="I61" s="92">
        <v>17791.704000000002</v>
      </c>
      <c r="J61" s="92">
        <v>13071.456</v>
      </c>
      <c r="K61" s="92">
        <v>17791.704000000002</v>
      </c>
      <c r="L61" s="92">
        <v>23238.144</v>
      </c>
      <c r="M61" s="92">
        <v>17791.704000000002</v>
      </c>
      <c r="N61" s="92">
        <v>23238.144</v>
      </c>
      <c r="O61" s="92">
        <v>17791.704000000002</v>
      </c>
      <c r="P61" s="92">
        <v>23238.144</v>
      </c>
      <c r="Q61" s="95"/>
    </row>
    <row r="62" spans="1:17" ht="51">
      <c r="A62" s="87">
        <v>58</v>
      </c>
      <c r="B62" s="9" t="s">
        <v>26</v>
      </c>
      <c r="C62" s="9" t="s">
        <v>155</v>
      </c>
      <c r="D62" s="87">
        <v>2</v>
      </c>
      <c r="E62" s="92">
        <v>8092</v>
      </c>
      <c r="F62" s="92">
        <v>8092</v>
      </c>
      <c r="G62" s="92">
        <v>8092</v>
      </c>
      <c r="H62" s="92">
        <v>8092</v>
      </c>
      <c r="I62" s="92">
        <v>8092</v>
      </c>
      <c r="J62" s="92">
        <v>8092</v>
      </c>
      <c r="K62" s="92">
        <v>8092</v>
      </c>
      <c r="L62" s="92">
        <v>8092</v>
      </c>
      <c r="M62" s="92">
        <v>8092</v>
      </c>
      <c r="N62" s="92">
        <v>8092</v>
      </c>
      <c r="O62" s="92">
        <v>8092</v>
      </c>
      <c r="P62" s="92">
        <v>8092</v>
      </c>
      <c r="Q62" s="95"/>
    </row>
    <row r="63" spans="1:17" ht="51">
      <c r="A63" s="87">
        <v>59</v>
      </c>
      <c r="B63" s="9" t="s">
        <v>26</v>
      </c>
      <c r="C63" s="9" t="s">
        <v>153</v>
      </c>
      <c r="D63" s="87">
        <v>2</v>
      </c>
      <c r="E63" s="92">
        <v>10892.88</v>
      </c>
      <c r="F63" s="92">
        <v>12708.36</v>
      </c>
      <c r="G63" s="92">
        <v>14523.84</v>
      </c>
      <c r="H63" s="92">
        <v>10892.88</v>
      </c>
      <c r="I63" s="92">
        <v>12708.36</v>
      </c>
      <c r="J63" s="92">
        <v>10892.88</v>
      </c>
      <c r="K63" s="92">
        <v>12708.36</v>
      </c>
      <c r="L63" s="92">
        <v>14523.84</v>
      </c>
      <c r="M63" s="92">
        <v>12708.36</v>
      </c>
      <c r="N63" s="92">
        <v>14523.84</v>
      </c>
      <c r="O63" s="92">
        <v>12708.36</v>
      </c>
      <c r="P63" s="92">
        <v>14523.84</v>
      </c>
      <c r="Q63" s="95"/>
    </row>
    <row r="64" spans="1:17" ht="51">
      <c r="A64" s="93">
        <v>60</v>
      </c>
      <c r="B64" s="9" t="s">
        <v>26</v>
      </c>
      <c r="C64" s="9" t="s">
        <v>153</v>
      </c>
      <c r="D64" s="87">
        <v>2</v>
      </c>
      <c r="E64" s="92">
        <v>400</v>
      </c>
      <c r="F64" s="92">
        <v>400</v>
      </c>
      <c r="G64" s="92">
        <v>400</v>
      </c>
      <c r="H64" s="92">
        <v>400</v>
      </c>
      <c r="I64" s="92">
        <v>400</v>
      </c>
      <c r="J64" s="92">
        <v>400</v>
      </c>
      <c r="K64" s="92">
        <v>400</v>
      </c>
      <c r="L64" s="92">
        <v>400</v>
      </c>
      <c r="M64" s="92">
        <v>400</v>
      </c>
      <c r="N64" s="92">
        <v>400</v>
      </c>
      <c r="O64" s="92">
        <v>400</v>
      </c>
      <c r="P64" s="92">
        <v>400</v>
      </c>
      <c r="Q64" s="95"/>
    </row>
    <row r="65" spans="1:17" ht="51">
      <c r="A65" s="87">
        <v>61</v>
      </c>
      <c r="B65" s="9" t="s">
        <v>26</v>
      </c>
      <c r="C65" s="9" t="s">
        <v>154</v>
      </c>
      <c r="D65" s="87">
        <v>2</v>
      </c>
      <c r="E65" s="92">
        <v>9953.16</v>
      </c>
      <c r="F65" s="92">
        <v>9953.16</v>
      </c>
      <c r="G65" s="92">
        <v>9953.16</v>
      </c>
      <c r="H65" s="92">
        <v>9953.16</v>
      </c>
      <c r="I65" s="92">
        <v>9953.16</v>
      </c>
      <c r="J65" s="92">
        <v>9953.16</v>
      </c>
      <c r="K65" s="92">
        <v>9953.16</v>
      </c>
      <c r="L65" s="92">
        <v>9953.16</v>
      </c>
      <c r="M65" s="92">
        <v>9953.16</v>
      </c>
      <c r="N65" s="92">
        <v>9953.16</v>
      </c>
      <c r="O65" s="92">
        <v>9953.16</v>
      </c>
      <c r="P65" s="92">
        <v>9953.16</v>
      </c>
      <c r="Q65" s="95"/>
    </row>
    <row r="66" spans="1:17" ht="51">
      <c r="A66" s="87">
        <v>62</v>
      </c>
      <c r="B66" s="9" t="s">
        <v>26</v>
      </c>
      <c r="C66" s="9" t="s">
        <v>153</v>
      </c>
      <c r="D66" s="87">
        <v>2</v>
      </c>
      <c r="E66" s="92">
        <v>400</v>
      </c>
      <c r="F66" s="92">
        <v>400</v>
      </c>
      <c r="G66" s="92">
        <v>400</v>
      </c>
      <c r="H66" s="92">
        <v>400</v>
      </c>
      <c r="I66" s="92">
        <v>400</v>
      </c>
      <c r="J66" s="92">
        <v>400</v>
      </c>
      <c r="K66" s="92">
        <v>400</v>
      </c>
      <c r="L66" s="92">
        <v>400</v>
      </c>
      <c r="M66" s="92">
        <v>400</v>
      </c>
      <c r="N66" s="92">
        <v>400</v>
      </c>
      <c r="O66" s="92">
        <v>400</v>
      </c>
      <c r="P66" s="92">
        <v>400</v>
      </c>
      <c r="Q66" s="95"/>
    </row>
    <row r="67" spans="1:17" ht="51">
      <c r="A67" s="87">
        <v>63</v>
      </c>
      <c r="B67" s="9" t="s">
        <v>26</v>
      </c>
      <c r="C67" s="9" t="s">
        <v>154</v>
      </c>
      <c r="D67" s="87">
        <v>2</v>
      </c>
      <c r="E67" s="92">
        <v>1692</v>
      </c>
      <c r="F67" s="92">
        <v>1692</v>
      </c>
      <c r="G67" s="92">
        <v>1692</v>
      </c>
      <c r="H67" s="92">
        <v>1692</v>
      </c>
      <c r="I67" s="92">
        <v>1692</v>
      </c>
      <c r="J67" s="92">
        <v>1692</v>
      </c>
      <c r="K67" s="92">
        <v>1692</v>
      </c>
      <c r="L67" s="92">
        <v>1692</v>
      </c>
      <c r="M67" s="92">
        <v>1692</v>
      </c>
      <c r="N67" s="92">
        <v>1692</v>
      </c>
      <c r="O67" s="92">
        <v>1692</v>
      </c>
      <c r="P67" s="92">
        <v>1692</v>
      </c>
      <c r="Q67" s="95"/>
    </row>
    <row r="68" spans="1:17" ht="51">
      <c r="A68" s="87">
        <v>64</v>
      </c>
      <c r="B68" s="9" t="s">
        <v>26</v>
      </c>
      <c r="C68" s="9" t="s">
        <v>153</v>
      </c>
      <c r="D68" s="87">
        <v>2</v>
      </c>
      <c r="E68" s="92">
        <v>8092</v>
      </c>
      <c r="F68" s="92">
        <v>8092</v>
      </c>
      <c r="G68" s="92">
        <v>8092</v>
      </c>
      <c r="H68" s="92">
        <v>8092</v>
      </c>
      <c r="I68" s="92">
        <v>8092</v>
      </c>
      <c r="J68" s="92">
        <v>8092</v>
      </c>
      <c r="K68" s="92">
        <v>8092</v>
      </c>
      <c r="L68" s="92">
        <v>8092</v>
      </c>
      <c r="M68" s="92">
        <v>8092</v>
      </c>
      <c r="N68" s="92">
        <v>8092</v>
      </c>
      <c r="O68" s="92">
        <v>8092</v>
      </c>
      <c r="P68" s="92">
        <v>8092</v>
      </c>
      <c r="Q68" s="95"/>
    </row>
    <row r="69" spans="1:17" ht="51">
      <c r="A69" s="93">
        <v>65</v>
      </c>
      <c r="B69" s="9" t="s">
        <v>26</v>
      </c>
      <c r="C69" s="9" t="s">
        <v>154</v>
      </c>
      <c r="D69" s="87">
        <v>2</v>
      </c>
      <c r="E69" s="92">
        <v>13398.242399999999</v>
      </c>
      <c r="F69" s="92">
        <v>15631.282800000001</v>
      </c>
      <c r="G69" s="92">
        <v>17864.323199999999</v>
      </c>
      <c r="H69" s="92">
        <v>13398.242399999999</v>
      </c>
      <c r="I69" s="92">
        <v>15631.282800000001</v>
      </c>
      <c r="J69" s="92">
        <v>13398.242399999999</v>
      </c>
      <c r="K69" s="92">
        <v>15631.282800000001</v>
      </c>
      <c r="L69" s="92">
        <v>17864.323199999999</v>
      </c>
      <c r="M69" s="92">
        <v>15631.282800000001</v>
      </c>
      <c r="N69" s="92">
        <v>17864.323199999999</v>
      </c>
      <c r="O69" s="92">
        <v>15631.282800000001</v>
      </c>
      <c r="P69" s="92">
        <v>17864.323199999999</v>
      </c>
      <c r="Q69" s="95"/>
    </row>
    <row r="70" spans="1:17" ht="51">
      <c r="A70" s="87">
        <v>66</v>
      </c>
      <c r="B70" s="9" t="s">
        <v>26</v>
      </c>
      <c r="C70" s="9" t="s">
        <v>157</v>
      </c>
      <c r="D70" s="87">
        <v>2</v>
      </c>
      <c r="E70" s="92">
        <v>16077.890880000001</v>
      </c>
      <c r="F70" s="92">
        <v>21883.79592</v>
      </c>
      <c r="G70" s="92">
        <v>28582.917119999998</v>
      </c>
      <c r="H70" s="92">
        <v>16077.890880000001</v>
      </c>
      <c r="I70" s="92">
        <v>21883.79592</v>
      </c>
      <c r="J70" s="92">
        <v>16077.890880000001</v>
      </c>
      <c r="K70" s="92">
        <v>21883.79592</v>
      </c>
      <c r="L70" s="92">
        <v>28582.917119999998</v>
      </c>
      <c r="M70" s="92">
        <v>21883.79592</v>
      </c>
      <c r="N70" s="92">
        <v>28582.917119999998</v>
      </c>
      <c r="O70" s="92">
        <v>21883.79592</v>
      </c>
      <c r="P70" s="92">
        <v>28582.917119999998</v>
      </c>
      <c r="Q70" s="95"/>
    </row>
    <row r="71" spans="1:17" ht="51">
      <c r="A71" s="87">
        <v>67</v>
      </c>
      <c r="B71" s="9" t="s">
        <v>26</v>
      </c>
      <c r="C71" s="9" t="s">
        <v>154</v>
      </c>
      <c r="D71" s="87">
        <v>2</v>
      </c>
      <c r="E71" s="92">
        <v>9953.16</v>
      </c>
      <c r="F71" s="92">
        <v>9953.16</v>
      </c>
      <c r="G71" s="92">
        <v>9953.16</v>
      </c>
      <c r="H71" s="92">
        <v>9953.16</v>
      </c>
      <c r="I71" s="92">
        <v>9953.16</v>
      </c>
      <c r="J71" s="92">
        <v>9953.16</v>
      </c>
      <c r="K71" s="92">
        <v>9953.16</v>
      </c>
      <c r="L71" s="92">
        <v>9953.16</v>
      </c>
      <c r="M71" s="92">
        <v>9953.16</v>
      </c>
      <c r="N71" s="92">
        <v>9953.16</v>
      </c>
      <c r="O71" s="92">
        <v>9953.16</v>
      </c>
      <c r="P71" s="92">
        <v>9953.16</v>
      </c>
      <c r="Q71" s="95"/>
    </row>
    <row r="72" spans="1:17" ht="51">
      <c r="A72" s="93">
        <v>68</v>
      </c>
      <c r="B72" s="9" t="s">
        <v>26</v>
      </c>
      <c r="C72" s="9" t="s">
        <v>157</v>
      </c>
      <c r="D72" s="87">
        <v>2</v>
      </c>
      <c r="E72" s="92">
        <v>19775.805782399999</v>
      </c>
      <c r="F72" s="92">
        <v>26917.068981600001</v>
      </c>
      <c r="G72" s="92">
        <v>35156.9880576</v>
      </c>
      <c r="H72" s="92">
        <v>19775.805782399999</v>
      </c>
      <c r="I72" s="92">
        <v>26917.068981600001</v>
      </c>
      <c r="J72" s="92">
        <v>19775.805782399999</v>
      </c>
      <c r="K72" s="92">
        <v>26917.068981600001</v>
      </c>
      <c r="L72" s="92">
        <v>35156.9880576</v>
      </c>
      <c r="M72" s="92">
        <v>26917.068981600001</v>
      </c>
      <c r="N72" s="92">
        <v>35156.9880576</v>
      </c>
      <c r="O72" s="92">
        <v>26917.068981600001</v>
      </c>
      <c r="P72" s="92">
        <v>35156.9880576</v>
      </c>
      <c r="Q72" s="95"/>
    </row>
    <row r="73" spans="1:17" ht="51">
      <c r="A73" s="87">
        <v>69</v>
      </c>
      <c r="B73" s="9" t="s">
        <v>26</v>
      </c>
      <c r="C73" s="9" t="s">
        <v>154</v>
      </c>
      <c r="D73" s="87">
        <v>2</v>
      </c>
      <c r="E73" s="92">
        <v>2081.16</v>
      </c>
      <c r="F73" s="92">
        <v>2081.16</v>
      </c>
      <c r="G73" s="92">
        <v>2081.16</v>
      </c>
      <c r="H73" s="92">
        <v>2081.16</v>
      </c>
      <c r="I73" s="92">
        <v>2081.16</v>
      </c>
      <c r="J73" s="92">
        <v>2081.16</v>
      </c>
      <c r="K73" s="92">
        <v>2081.16</v>
      </c>
      <c r="L73" s="92">
        <v>2081.16</v>
      </c>
      <c r="M73" s="92">
        <v>2081.16</v>
      </c>
      <c r="N73" s="92">
        <v>2081.16</v>
      </c>
      <c r="O73" s="92">
        <v>2081.16</v>
      </c>
      <c r="P73" s="92">
        <v>2081.16</v>
      </c>
      <c r="Q73" s="95"/>
    </row>
    <row r="74" spans="1:17" ht="51">
      <c r="A74" s="87">
        <v>70</v>
      </c>
      <c r="B74" s="9" t="s">
        <v>26</v>
      </c>
      <c r="C74" s="9" t="s">
        <v>163</v>
      </c>
      <c r="D74" s="87">
        <v>2</v>
      </c>
      <c r="E74" s="92">
        <v>12242.3868</v>
      </c>
      <c r="F74" s="92">
        <v>12242.3868</v>
      </c>
      <c r="G74" s="92">
        <v>12242.3868</v>
      </c>
      <c r="H74" s="92">
        <v>12242.3868</v>
      </c>
      <c r="I74" s="92">
        <v>12242.3868</v>
      </c>
      <c r="J74" s="92">
        <v>12242.3868</v>
      </c>
      <c r="K74" s="92">
        <v>12242.3868</v>
      </c>
      <c r="L74" s="92">
        <v>12242.3868</v>
      </c>
      <c r="M74" s="92">
        <v>12242.3868</v>
      </c>
      <c r="N74" s="92">
        <v>12242.3868</v>
      </c>
      <c r="O74" s="92">
        <v>12242.3868</v>
      </c>
      <c r="P74" s="92">
        <v>12242.3868</v>
      </c>
      <c r="Q74" s="95"/>
    </row>
    <row r="75" spans="1:17" ht="51">
      <c r="A75" s="87">
        <v>71</v>
      </c>
      <c r="B75" s="9" t="s">
        <v>26</v>
      </c>
      <c r="C75" s="9" t="s">
        <v>153</v>
      </c>
      <c r="D75" s="87">
        <v>2</v>
      </c>
      <c r="E75" s="92">
        <v>24324.241112352</v>
      </c>
      <c r="F75" s="92">
        <v>33107.994847367998</v>
      </c>
      <c r="G75" s="92">
        <v>43243.095310848003</v>
      </c>
      <c r="H75" s="92">
        <v>24324.241112352</v>
      </c>
      <c r="I75" s="92">
        <v>33107.994847367998</v>
      </c>
      <c r="J75" s="92">
        <v>24324.241112352</v>
      </c>
      <c r="K75" s="92">
        <v>33107.994847367998</v>
      </c>
      <c r="L75" s="92">
        <v>43243.095310848003</v>
      </c>
      <c r="M75" s="92">
        <v>33107.994847367998</v>
      </c>
      <c r="N75" s="92">
        <v>43243.095310848003</v>
      </c>
      <c r="O75" s="92">
        <v>33107.994847367998</v>
      </c>
      <c r="P75" s="92">
        <v>43243.095310848003</v>
      </c>
      <c r="Q75" s="95"/>
    </row>
    <row r="76" spans="1:17" ht="51">
      <c r="A76" s="87">
        <v>72</v>
      </c>
      <c r="B76" s="9" t="s">
        <v>26</v>
      </c>
      <c r="C76" s="9" t="s">
        <v>154</v>
      </c>
      <c r="D76" s="87">
        <v>2</v>
      </c>
      <c r="E76" s="92">
        <v>15058.135764000001</v>
      </c>
      <c r="F76" s="92">
        <v>15058.135764000001</v>
      </c>
      <c r="G76" s="92">
        <v>15058.135764000001</v>
      </c>
      <c r="H76" s="92">
        <v>15058.135764000001</v>
      </c>
      <c r="I76" s="92">
        <v>15058.135764000001</v>
      </c>
      <c r="J76" s="92">
        <v>15058.135764000001</v>
      </c>
      <c r="K76" s="92">
        <v>15058.135764000001</v>
      </c>
      <c r="L76" s="92">
        <v>15058.135764000001</v>
      </c>
      <c r="M76" s="92">
        <v>15058.135764000001</v>
      </c>
      <c r="N76" s="92">
        <v>15058.135764000001</v>
      </c>
      <c r="O76" s="92">
        <v>15058.135764000001</v>
      </c>
      <c r="P76" s="92">
        <v>15058.135764000001</v>
      </c>
      <c r="Q76" s="95"/>
    </row>
    <row r="77" spans="1:17" ht="51">
      <c r="A77" s="93">
        <v>73</v>
      </c>
      <c r="B77" s="9" t="s">
        <v>26</v>
      </c>
      <c r="C77" s="9" t="s">
        <v>154</v>
      </c>
      <c r="D77" s="87">
        <v>2</v>
      </c>
      <c r="E77" s="92">
        <v>15058.135764000001</v>
      </c>
      <c r="F77" s="92">
        <v>15058.135764000001</v>
      </c>
      <c r="G77" s="92">
        <v>15058.135764000001</v>
      </c>
      <c r="H77" s="92">
        <v>15058.135764000001</v>
      </c>
      <c r="I77" s="92">
        <v>15058.135764000001</v>
      </c>
      <c r="J77" s="92">
        <v>15058.135764000001</v>
      </c>
      <c r="K77" s="92">
        <v>15058.135764000001</v>
      </c>
      <c r="L77" s="92">
        <v>15058.135764000001</v>
      </c>
      <c r="M77" s="92">
        <v>15058.135764000001</v>
      </c>
      <c r="N77" s="92">
        <v>15058.135764000001</v>
      </c>
      <c r="O77" s="92">
        <v>15058.135764000001</v>
      </c>
      <c r="P77" s="92">
        <v>15058.135764000001</v>
      </c>
      <c r="Q77" s="95"/>
    </row>
    <row r="78" spans="1:17" ht="51">
      <c r="A78" s="87">
        <v>74</v>
      </c>
      <c r="B78" s="9" t="s">
        <v>26</v>
      </c>
      <c r="C78" s="9" t="s">
        <v>164</v>
      </c>
      <c r="D78" s="87">
        <v>2</v>
      </c>
      <c r="E78" s="92">
        <v>18521.506989720001</v>
      </c>
      <c r="F78" s="92">
        <v>13552.322187600001</v>
      </c>
      <c r="G78" s="92">
        <v>18521.506989720001</v>
      </c>
      <c r="H78" s="92">
        <v>18521.506989720001</v>
      </c>
      <c r="I78" s="92">
        <v>18521.506989720001</v>
      </c>
      <c r="J78" s="92">
        <v>18521.506989720001</v>
      </c>
      <c r="K78" s="92">
        <v>18521.506989720001</v>
      </c>
      <c r="L78" s="92">
        <v>18521.506989720001</v>
      </c>
      <c r="M78" s="92">
        <v>18521.506989720001</v>
      </c>
      <c r="N78" s="92">
        <v>18521.506989720001</v>
      </c>
      <c r="O78" s="92">
        <v>18521.506989720001</v>
      </c>
      <c r="P78" s="92">
        <v>18521.506989720001</v>
      </c>
      <c r="Q78" s="95"/>
    </row>
    <row r="79" spans="1:17" ht="51">
      <c r="A79" s="87">
        <v>75</v>
      </c>
      <c r="B79" s="9" t="s">
        <v>26</v>
      </c>
      <c r="C79" s="9" t="s">
        <v>154</v>
      </c>
      <c r="D79" s="87">
        <v>2</v>
      </c>
      <c r="E79" s="92">
        <v>2559.8267999999998</v>
      </c>
      <c r="F79" s="92">
        <v>2559.8267999999998</v>
      </c>
      <c r="G79" s="92">
        <v>2559.8267999999998</v>
      </c>
      <c r="H79" s="92">
        <v>2559.8267999999998</v>
      </c>
      <c r="I79" s="92">
        <v>2559.8267999999998</v>
      </c>
      <c r="J79" s="92">
        <v>2559.8267999999998</v>
      </c>
      <c r="K79" s="92">
        <v>2559.8267999999998</v>
      </c>
      <c r="L79" s="92">
        <v>2559.8267999999998</v>
      </c>
      <c r="M79" s="92">
        <v>2559.8267999999998</v>
      </c>
      <c r="N79" s="92">
        <v>2559.8267999999998</v>
      </c>
      <c r="O79" s="92">
        <v>2559.8267999999998</v>
      </c>
      <c r="P79" s="92">
        <v>2559.8267999999998</v>
      </c>
      <c r="Q79" s="95"/>
    </row>
    <row r="80" spans="1:17" ht="51">
      <c r="A80" s="93">
        <v>76</v>
      </c>
      <c r="B80" s="9" t="s">
        <v>26</v>
      </c>
      <c r="C80" s="9" t="s">
        <v>157</v>
      </c>
      <c r="D80" s="87">
        <v>2</v>
      </c>
      <c r="E80" s="92">
        <v>12242.3868</v>
      </c>
      <c r="F80" s="92">
        <v>12242.3868</v>
      </c>
      <c r="G80" s="92">
        <v>12242.3868</v>
      </c>
      <c r="H80" s="92">
        <v>12242.3868</v>
      </c>
      <c r="I80" s="92">
        <v>12242.3868</v>
      </c>
      <c r="J80" s="92">
        <v>12242.3868</v>
      </c>
      <c r="K80" s="92">
        <v>12242.3868</v>
      </c>
      <c r="L80" s="92">
        <v>12242.3868</v>
      </c>
      <c r="M80" s="92">
        <v>12242.3868</v>
      </c>
      <c r="N80" s="92">
        <v>12242.3868</v>
      </c>
      <c r="O80" s="92">
        <v>12242.3868</v>
      </c>
      <c r="P80" s="92">
        <v>12242.3868</v>
      </c>
      <c r="Q80" s="95"/>
    </row>
    <row r="81" spans="1:17" ht="51">
      <c r="A81" s="87">
        <v>77</v>
      </c>
      <c r="B81" s="9" t="s">
        <v>26</v>
      </c>
      <c r="C81" s="9" t="s">
        <v>153</v>
      </c>
      <c r="D81" s="87">
        <v>2</v>
      </c>
      <c r="E81" s="92">
        <v>22781.453597355601</v>
      </c>
      <c r="F81" s="92">
        <v>16669.356290748001</v>
      </c>
      <c r="G81" s="92">
        <v>22781.453597355601</v>
      </c>
      <c r="H81" s="92">
        <v>22781.453597355601</v>
      </c>
      <c r="I81" s="92">
        <v>22781.453597355601</v>
      </c>
      <c r="J81" s="92">
        <v>22781.453597355601</v>
      </c>
      <c r="K81" s="92">
        <v>22781.453597355601</v>
      </c>
      <c r="L81" s="92">
        <v>22781.453597355601</v>
      </c>
      <c r="M81" s="92">
        <v>22781.453597355601</v>
      </c>
      <c r="N81" s="92">
        <v>22781.453597355601</v>
      </c>
      <c r="O81" s="92">
        <v>22781.453597355601</v>
      </c>
      <c r="P81" s="92">
        <v>22781.453597355601</v>
      </c>
      <c r="Q81" s="95"/>
    </row>
    <row r="82" spans="1:17" ht="51">
      <c r="A82" s="87">
        <v>78</v>
      </c>
      <c r="B82" s="9" t="s">
        <v>28</v>
      </c>
      <c r="C82" s="9" t="s">
        <v>157</v>
      </c>
      <c r="D82" s="87">
        <v>2</v>
      </c>
      <c r="E82" s="92">
        <v>15058.135764000001</v>
      </c>
      <c r="F82" s="92">
        <v>15058.135764000001</v>
      </c>
      <c r="G82" s="92">
        <v>15058.135764000001</v>
      </c>
      <c r="H82" s="92">
        <v>15058.135764000001</v>
      </c>
      <c r="I82" s="92">
        <v>15058.135764000001</v>
      </c>
      <c r="J82" s="92">
        <v>15058.135764000001</v>
      </c>
      <c r="K82" s="92">
        <v>15058.135764000001</v>
      </c>
      <c r="L82" s="92">
        <v>15058.135764000001</v>
      </c>
      <c r="M82" s="92">
        <v>15058.135764000001</v>
      </c>
      <c r="N82" s="92">
        <v>15058.135764000001</v>
      </c>
      <c r="O82" s="92">
        <v>15058.135764000001</v>
      </c>
      <c r="P82" s="92">
        <v>15058.135764000001</v>
      </c>
      <c r="Q82" s="95"/>
    </row>
    <row r="83" spans="1:17" ht="51">
      <c r="A83" s="93">
        <v>79</v>
      </c>
      <c r="B83" s="9" t="s">
        <v>28</v>
      </c>
      <c r="C83" s="9" t="s">
        <v>154</v>
      </c>
      <c r="D83" s="87">
        <v>2</v>
      </c>
      <c r="E83" s="92">
        <v>15058.135764000001</v>
      </c>
      <c r="F83" s="92">
        <v>15058.135764000001</v>
      </c>
      <c r="G83" s="92">
        <v>15058.135764000001</v>
      </c>
      <c r="H83" s="92">
        <v>15058.135764000001</v>
      </c>
      <c r="I83" s="92">
        <v>15058.135764000001</v>
      </c>
      <c r="J83" s="92">
        <v>15058.135764000001</v>
      </c>
      <c r="K83" s="92">
        <v>15058.135764000001</v>
      </c>
      <c r="L83" s="92">
        <v>15058.135764000001</v>
      </c>
      <c r="M83" s="92">
        <v>15058.135764000001</v>
      </c>
      <c r="N83" s="92">
        <v>15058.135764000001</v>
      </c>
      <c r="O83" s="92">
        <v>15058.135764000001</v>
      </c>
      <c r="P83" s="92">
        <v>15058.135764000001</v>
      </c>
      <c r="Q83" s="95"/>
    </row>
    <row r="84" spans="1:17" ht="51">
      <c r="A84" s="87">
        <v>80</v>
      </c>
      <c r="B84" s="9" t="s">
        <v>28</v>
      </c>
      <c r="C84" s="9" t="s">
        <v>154</v>
      </c>
      <c r="D84" s="87">
        <v>2</v>
      </c>
      <c r="E84" s="92">
        <v>18521.506989720001</v>
      </c>
      <c r="F84" s="92">
        <v>18521.506989720001</v>
      </c>
      <c r="G84" s="92">
        <v>18521.506989720001</v>
      </c>
      <c r="H84" s="92">
        <v>18521.506989720001</v>
      </c>
      <c r="I84" s="92">
        <v>18521.506989720001</v>
      </c>
      <c r="J84" s="92">
        <v>18521.506989720001</v>
      </c>
      <c r="K84" s="92">
        <v>18521.506989720001</v>
      </c>
      <c r="L84" s="92">
        <v>18521.506989720001</v>
      </c>
      <c r="M84" s="92">
        <v>18521.506989720001</v>
      </c>
      <c r="N84" s="92">
        <v>18521.506989720001</v>
      </c>
      <c r="O84" s="92">
        <v>18521.506989720001</v>
      </c>
      <c r="P84" s="92">
        <v>18521.506989720001</v>
      </c>
      <c r="Q84" s="95"/>
    </row>
    <row r="85" spans="1:17" ht="51">
      <c r="A85" s="87">
        <v>81</v>
      </c>
      <c r="B85" s="9" t="s">
        <v>28</v>
      </c>
      <c r="C85" s="9" t="s">
        <v>154</v>
      </c>
      <c r="D85" s="87">
        <v>2</v>
      </c>
      <c r="E85" s="92">
        <v>18521.506989720001</v>
      </c>
      <c r="F85" s="92">
        <v>18521.506989720001</v>
      </c>
      <c r="G85" s="92">
        <v>18521.506989720001</v>
      </c>
      <c r="H85" s="92">
        <v>18521.506989720001</v>
      </c>
      <c r="I85" s="92">
        <v>18521.506989720001</v>
      </c>
      <c r="J85" s="92">
        <v>18521.506989720001</v>
      </c>
      <c r="K85" s="92">
        <v>18521.506989720001</v>
      </c>
      <c r="L85" s="92">
        <v>18521.506989720001</v>
      </c>
      <c r="M85" s="92">
        <v>18521.506989720001</v>
      </c>
      <c r="N85" s="92">
        <v>18521.506989720001</v>
      </c>
      <c r="O85" s="92">
        <v>18521.506989720001</v>
      </c>
      <c r="P85" s="92">
        <v>18521.506989720001</v>
      </c>
      <c r="Q85" s="95"/>
    </row>
    <row r="86" spans="1:17" ht="51">
      <c r="A86" s="93">
        <v>82</v>
      </c>
      <c r="B86" s="9" t="s">
        <v>28</v>
      </c>
      <c r="C86" s="9" t="s">
        <v>164</v>
      </c>
      <c r="D86" s="87">
        <v>2</v>
      </c>
      <c r="E86" s="92">
        <v>22781.453597355601</v>
      </c>
      <c r="F86" s="92">
        <v>22781.453597355601</v>
      </c>
      <c r="G86" s="92">
        <v>22781.453597355601</v>
      </c>
      <c r="H86" s="92">
        <v>22781.453597355601</v>
      </c>
      <c r="I86" s="92">
        <v>22781.453597355601</v>
      </c>
      <c r="J86" s="92">
        <v>22781.453597355601</v>
      </c>
      <c r="K86" s="92">
        <v>22781.453597355601</v>
      </c>
      <c r="L86" s="92">
        <v>22781.453597355601</v>
      </c>
      <c r="M86" s="92">
        <v>22781.453597355601</v>
      </c>
      <c r="N86" s="92">
        <v>22781.453597355601</v>
      </c>
      <c r="O86" s="92">
        <v>22781.453597355601</v>
      </c>
      <c r="P86" s="92">
        <v>22781.453597355601</v>
      </c>
      <c r="Q86" s="95"/>
    </row>
    <row r="87" spans="1:17" ht="51">
      <c r="A87" s="87">
        <v>83</v>
      </c>
      <c r="B87" s="9" t="s">
        <v>28</v>
      </c>
      <c r="C87" s="9" t="s">
        <v>154</v>
      </c>
      <c r="D87" s="87">
        <v>2</v>
      </c>
      <c r="E87" s="92">
        <v>28021.187924747399</v>
      </c>
      <c r="F87" s="92">
        <v>20503.30823762</v>
      </c>
      <c r="G87" s="92">
        <v>28021.187924747399</v>
      </c>
      <c r="H87" s="92">
        <v>28021.187924747399</v>
      </c>
      <c r="I87" s="92">
        <v>28021.187924747399</v>
      </c>
      <c r="J87" s="92">
        <v>28021.187924747399</v>
      </c>
      <c r="K87" s="92">
        <v>28021.187924747399</v>
      </c>
      <c r="L87" s="92">
        <v>28021.187924747399</v>
      </c>
      <c r="M87" s="92">
        <v>28021.187924747399</v>
      </c>
      <c r="N87" s="92">
        <v>28021.187924747399</v>
      </c>
      <c r="O87" s="92">
        <v>28021.187924747399</v>
      </c>
      <c r="P87" s="92">
        <v>28021.187924747399</v>
      </c>
      <c r="Q87" s="95"/>
    </row>
    <row r="88" spans="1:17" ht="51">
      <c r="A88" s="87">
        <v>84</v>
      </c>
      <c r="B88" s="9" t="s">
        <v>28</v>
      </c>
      <c r="C88" s="9" t="s">
        <v>157</v>
      </c>
      <c r="D88" s="87">
        <v>2</v>
      </c>
      <c r="E88" s="92">
        <v>3148.5869640000001</v>
      </c>
      <c r="F88" s="92">
        <v>3148.5869640000001</v>
      </c>
      <c r="G88" s="92">
        <v>3148.5869640000001</v>
      </c>
      <c r="H88" s="92">
        <v>3148.5869640000001</v>
      </c>
      <c r="I88" s="92">
        <v>3148.5869640000001</v>
      </c>
      <c r="J88" s="92">
        <v>3148.5869640000001</v>
      </c>
      <c r="K88" s="92">
        <v>3148.5869640000001</v>
      </c>
      <c r="L88" s="92">
        <v>3148.5869640000001</v>
      </c>
      <c r="M88" s="92">
        <v>3148.5869640000001</v>
      </c>
      <c r="N88" s="92">
        <v>3148.5869640000001</v>
      </c>
      <c r="O88" s="92">
        <v>3148.5869640000001</v>
      </c>
      <c r="P88" s="92">
        <v>3148.5869640000001</v>
      </c>
      <c r="Q88" s="95"/>
    </row>
    <row r="89" spans="1:17" ht="51">
      <c r="A89" s="93">
        <v>85</v>
      </c>
      <c r="B89" s="9" t="s">
        <v>28</v>
      </c>
      <c r="C89" s="9" t="s">
        <v>153</v>
      </c>
      <c r="D89" s="87">
        <v>2</v>
      </c>
      <c r="E89" s="92">
        <v>28021.187924747399</v>
      </c>
      <c r="F89" s="92">
        <v>20731.122773593601</v>
      </c>
      <c r="G89" s="92">
        <v>28021.187924747399</v>
      </c>
      <c r="H89" s="92">
        <v>28021.187924747399</v>
      </c>
      <c r="I89" s="92">
        <v>28021.187924747399</v>
      </c>
      <c r="J89" s="92">
        <v>28021.187924747399</v>
      </c>
      <c r="K89" s="92">
        <v>28021.187924747399</v>
      </c>
      <c r="L89" s="92">
        <v>28021.187924747399</v>
      </c>
      <c r="M89" s="92">
        <v>28021.187924747399</v>
      </c>
      <c r="N89" s="92">
        <v>28021.187924747399</v>
      </c>
      <c r="O89" s="92">
        <v>28021.187924747399</v>
      </c>
      <c r="P89" s="92">
        <v>28021.187924747399</v>
      </c>
      <c r="Q89" s="95"/>
    </row>
    <row r="90" spans="1:17" ht="51">
      <c r="A90" s="87">
        <v>86</v>
      </c>
      <c r="B90" s="9" t="s">
        <v>28</v>
      </c>
      <c r="C90" s="9" t="s">
        <v>157</v>
      </c>
      <c r="D90" s="87">
        <v>2</v>
      </c>
      <c r="E90" s="92">
        <v>10169.93589372</v>
      </c>
      <c r="F90" s="92">
        <v>10169.93589372</v>
      </c>
      <c r="G90" s="92">
        <v>10169.93589372</v>
      </c>
      <c r="H90" s="92">
        <v>10169.93589372</v>
      </c>
      <c r="I90" s="92">
        <v>10169.93589372</v>
      </c>
      <c r="J90" s="92">
        <v>10169.93589372</v>
      </c>
      <c r="K90" s="92">
        <v>10169.93589372</v>
      </c>
      <c r="L90" s="92">
        <v>10169.93589372</v>
      </c>
      <c r="M90" s="92">
        <v>10169.93589372</v>
      </c>
      <c r="N90" s="92">
        <v>10169.93589372</v>
      </c>
      <c r="O90" s="92">
        <v>10169.93589372</v>
      </c>
      <c r="P90" s="92">
        <v>10169.93589372</v>
      </c>
      <c r="Q90" s="95"/>
    </row>
    <row r="91" spans="1:17" ht="51">
      <c r="A91" s="87">
        <v>87</v>
      </c>
      <c r="B91" s="9" t="s">
        <v>28</v>
      </c>
      <c r="C91" s="9" t="s">
        <v>154</v>
      </c>
      <c r="D91" s="87">
        <v>2</v>
      </c>
      <c r="E91" s="92">
        <v>18521.506989720001</v>
      </c>
      <c r="F91" s="92">
        <v>18521.506989720001</v>
      </c>
      <c r="G91" s="92">
        <v>18521.506989720001</v>
      </c>
      <c r="H91" s="92">
        <v>18521.506989720001</v>
      </c>
      <c r="I91" s="92">
        <v>18521.506989720001</v>
      </c>
      <c r="J91" s="92">
        <v>18521.506989720001</v>
      </c>
      <c r="K91" s="92">
        <v>18521.506989720001</v>
      </c>
      <c r="L91" s="92">
        <v>18521.506989720001</v>
      </c>
      <c r="M91" s="92">
        <v>18521.506989720001</v>
      </c>
      <c r="N91" s="92">
        <v>18521.506989720001</v>
      </c>
      <c r="O91" s="92">
        <v>18521.506989720001</v>
      </c>
      <c r="P91" s="92">
        <v>18521.506989720001</v>
      </c>
      <c r="Q91" s="95"/>
    </row>
    <row r="92" spans="1:17" ht="51">
      <c r="A92" s="93">
        <v>88</v>
      </c>
      <c r="B92" s="9" t="s">
        <v>28</v>
      </c>
      <c r="C92" s="9" t="s">
        <v>154</v>
      </c>
      <c r="D92" s="87">
        <v>2</v>
      </c>
      <c r="E92" s="92">
        <v>5814</v>
      </c>
      <c r="F92" s="92">
        <v>5814</v>
      </c>
      <c r="G92" s="92">
        <v>5814</v>
      </c>
      <c r="H92" s="92">
        <v>5814</v>
      </c>
      <c r="I92" s="92">
        <v>5814</v>
      </c>
      <c r="J92" s="92">
        <v>5814</v>
      </c>
      <c r="K92" s="92">
        <v>5814</v>
      </c>
      <c r="L92" s="92">
        <v>5814</v>
      </c>
      <c r="M92" s="92">
        <v>5814</v>
      </c>
      <c r="N92" s="92">
        <v>5814</v>
      </c>
      <c r="O92" s="92">
        <v>5814</v>
      </c>
      <c r="P92" s="92">
        <v>5814</v>
      </c>
      <c r="Q92" s="95"/>
    </row>
    <row r="93" spans="1:17" ht="51">
      <c r="A93" s="87">
        <v>89</v>
      </c>
      <c r="B93" s="9" t="s">
        <v>28</v>
      </c>
      <c r="C93" s="9" t="s">
        <v>154</v>
      </c>
      <c r="D93" s="87">
        <v>2</v>
      </c>
      <c r="E93" s="92">
        <v>12509.021149275601</v>
      </c>
      <c r="F93" s="92">
        <v>12509.021149275601</v>
      </c>
      <c r="G93" s="92">
        <v>12509.021149275601</v>
      </c>
      <c r="H93" s="92">
        <v>12509.021149275601</v>
      </c>
      <c r="I93" s="92">
        <v>12509.021149275601</v>
      </c>
      <c r="J93" s="92">
        <v>12509.021149275601</v>
      </c>
      <c r="K93" s="92">
        <v>12509.021149275601</v>
      </c>
      <c r="L93" s="92">
        <v>12509.021149275601</v>
      </c>
      <c r="M93" s="92">
        <v>12509.021149275601</v>
      </c>
      <c r="N93" s="92">
        <v>12509.021149275601</v>
      </c>
      <c r="O93" s="92">
        <v>12509.021149275601</v>
      </c>
      <c r="P93" s="92">
        <v>12509.021149275601</v>
      </c>
      <c r="Q93" s="95"/>
    </row>
    <row r="94" spans="1:17" ht="51">
      <c r="A94" s="87">
        <v>90</v>
      </c>
      <c r="B94" s="9" t="s">
        <v>28</v>
      </c>
      <c r="C94" s="9" t="s">
        <v>165</v>
      </c>
      <c r="D94" s="87">
        <v>2</v>
      </c>
      <c r="E94" s="92">
        <v>7151.22</v>
      </c>
      <c r="F94" s="92">
        <v>7151.22</v>
      </c>
      <c r="G94" s="92">
        <v>7151.22</v>
      </c>
      <c r="H94" s="92">
        <v>7151.22</v>
      </c>
      <c r="I94" s="92">
        <v>7151.22</v>
      </c>
      <c r="J94" s="92">
        <v>7151.22</v>
      </c>
      <c r="K94" s="92">
        <v>7151.22</v>
      </c>
      <c r="L94" s="92">
        <v>7151.22</v>
      </c>
      <c r="M94" s="92">
        <v>7151.22</v>
      </c>
      <c r="N94" s="92">
        <v>7151.22</v>
      </c>
      <c r="O94" s="92">
        <v>7151.22</v>
      </c>
      <c r="P94" s="92">
        <v>7151.22</v>
      </c>
      <c r="Q94" s="95"/>
    </row>
    <row r="95" spans="1:17" ht="51">
      <c r="A95" s="93">
        <v>91</v>
      </c>
      <c r="B95" s="9" t="s">
        <v>28</v>
      </c>
      <c r="C95" s="9" t="s">
        <v>154</v>
      </c>
      <c r="D95" s="87">
        <v>2</v>
      </c>
      <c r="E95" s="92">
        <v>34466.061147439301</v>
      </c>
      <c r="F95" s="92">
        <v>25499.281011520099</v>
      </c>
      <c r="G95" s="92">
        <v>34466.061147439301</v>
      </c>
      <c r="H95" s="92">
        <v>34466.061147439301</v>
      </c>
      <c r="I95" s="92">
        <v>34466.061147439301</v>
      </c>
      <c r="J95" s="92">
        <v>34466.061147439301</v>
      </c>
      <c r="K95" s="92">
        <v>34466.061147439301</v>
      </c>
      <c r="L95" s="92">
        <v>34466.061147439301</v>
      </c>
      <c r="M95" s="92">
        <v>34466.061147439301</v>
      </c>
      <c r="N95" s="92">
        <v>34466.061147439301</v>
      </c>
      <c r="O95" s="92">
        <v>34466.061147439301</v>
      </c>
      <c r="P95" s="92">
        <v>34466.061147439301</v>
      </c>
      <c r="Q95" s="95"/>
    </row>
    <row r="96" spans="1:17" ht="51">
      <c r="A96" s="87">
        <v>92</v>
      </c>
      <c r="B96" s="9" t="s">
        <v>28</v>
      </c>
      <c r="C96" s="9" t="s">
        <v>157</v>
      </c>
      <c r="D96" s="87">
        <v>2</v>
      </c>
      <c r="E96" s="92">
        <v>8796.0005999999994</v>
      </c>
      <c r="F96" s="92">
        <v>8796.0005999999994</v>
      </c>
      <c r="G96" s="92">
        <v>8796.0005999999994</v>
      </c>
      <c r="H96" s="92">
        <v>8796.0005999999994</v>
      </c>
      <c r="I96" s="92">
        <v>8796.0005999999994</v>
      </c>
      <c r="J96" s="92">
        <v>8796.0005999999994</v>
      </c>
      <c r="K96" s="92">
        <v>8796.0005999999994</v>
      </c>
      <c r="L96" s="92">
        <v>8796.0005999999994</v>
      </c>
      <c r="M96" s="92">
        <v>8796.0005999999994</v>
      </c>
      <c r="N96" s="92">
        <v>8796.0005999999994</v>
      </c>
      <c r="O96" s="92">
        <v>8796.0005999999994</v>
      </c>
      <c r="P96" s="92">
        <v>8796.0005999999994</v>
      </c>
      <c r="Q96" s="95"/>
    </row>
    <row r="97" spans="1:17" ht="51">
      <c r="A97" s="87">
        <v>93</v>
      </c>
      <c r="B97" s="9" t="s">
        <v>28</v>
      </c>
      <c r="C97" s="9" t="s">
        <v>153</v>
      </c>
      <c r="D97" s="87">
        <v>2</v>
      </c>
      <c r="E97" s="92">
        <v>8796.0005999999994</v>
      </c>
      <c r="F97" s="92">
        <v>8796.0005999999994</v>
      </c>
      <c r="G97" s="92">
        <v>8796.0005999999994</v>
      </c>
      <c r="H97" s="92">
        <v>8796.0005999999994</v>
      </c>
      <c r="I97" s="92">
        <v>8796.0005999999994</v>
      </c>
      <c r="J97" s="92">
        <v>8796.0005999999994</v>
      </c>
      <c r="K97" s="92">
        <v>8796.0005999999994</v>
      </c>
      <c r="L97" s="92">
        <v>8796.0005999999994</v>
      </c>
      <c r="M97" s="92">
        <v>8796.0005999999994</v>
      </c>
      <c r="N97" s="92">
        <v>8796.0005999999994</v>
      </c>
      <c r="O97" s="92">
        <v>8796.0005999999994</v>
      </c>
      <c r="P97" s="92">
        <v>8796.0005999999994</v>
      </c>
      <c r="Q97" s="95"/>
    </row>
    <row r="98" spans="1:17" ht="51">
      <c r="A98" s="93">
        <v>94</v>
      </c>
      <c r="B98" s="9" t="s">
        <v>28</v>
      </c>
      <c r="C98" s="9" t="s">
        <v>157</v>
      </c>
      <c r="D98" s="87">
        <v>2</v>
      </c>
      <c r="E98" s="92">
        <v>10819.080738000001</v>
      </c>
      <c r="F98" s="92">
        <v>10819.080738000001</v>
      </c>
      <c r="G98" s="92">
        <v>10819.080738000001</v>
      </c>
      <c r="H98" s="92">
        <v>10819.080738000001</v>
      </c>
      <c r="I98" s="92">
        <v>10819.080738000001</v>
      </c>
      <c r="J98" s="92">
        <v>10819.080738000001</v>
      </c>
      <c r="K98" s="92">
        <v>10819.080738000001</v>
      </c>
      <c r="L98" s="92">
        <v>10819.080738000001</v>
      </c>
      <c r="M98" s="92">
        <v>10819.080738000001</v>
      </c>
      <c r="N98" s="92">
        <v>10819.080738000001</v>
      </c>
      <c r="O98" s="92">
        <v>10819.080738000001</v>
      </c>
      <c r="P98" s="92">
        <v>10819.080738000001</v>
      </c>
      <c r="Q98" s="95"/>
    </row>
    <row r="99" spans="1:17" ht="51">
      <c r="A99" s="87">
        <v>95</v>
      </c>
      <c r="B99" s="9" t="s">
        <v>28</v>
      </c>
      <c r="C99" s="9" t="s">
        <v>154</v>
      </c>
      <c r="D99" s="87">
        <v>2</v>
      </c>
      <c r="E99" s="92">
        <v>42393.255211350297</v>
      </c>
      <c r="F99" s="92">
        <v>22949.352910368099</v>
      </c>
      <c r="G99" s="92">
        <v>42393.255211350297</v>
      </c>
      <c r="H99" s="92">
        <v>42393.255211350297</v>
      </c>
      <c r="I99" s="92">
        <v>42393.255211350297</v>
      </c>
      <c r="J99" s="92">
        <v>42393.255211350297</v>
      </c>
      <c r="K99" s="92">
        <v>42393.255211350297</v>
      </c>
      <c r="L99" s="92">
        <v>42393.255211350297</v>
      </c>
      <c r="M99" s="92">
        <v>42393.255211350297</v>
      </c>
      <c r="N99" s="92">
        <v>42393.255211350297</v>
      </c>
      <c r="O99" s="92">
        <v>42393.255211350297</v>
      </c>
      <c r="P99" s="92">
        <v>42393.255211350297</v>
      </c>
      <c r="Q99" s="95"/>
    </row>
    <row r="100" spans="1:17" ht="51">
      <c r="A100" s="87">
        <v>96</v>
      </c>
      <c r="B100" s="9" t="s">
        <v>28</v>
      </c>
      <c r="C100" s="9" t="s">
        <v>153</v>
      </c>
      <c r="D100" s="87">
        <v>2</v>
      </c>
      <c r="E100" s="92">
        <v>18482.596260750001</v>
      </c>
      <c r="F100" s="92">
        <v>12937.817382525</v>
      </c>
      <c r="G100" s="92">
        <v>19398.92578125</v>
      </c>
      <c r="H100" s="92">
        <v>18482.596260750001</v>
      </c>
      <c r="I100" s="92">
        <v>18482.596260750001</v>
      </c>
      <c r="J100" s="92">
        <v>18937.066223999998</v>
      </c>
      <c r="K100" s="92">
        <v>19398.92578125</v>
      </c>
      <c r="L100" s="92">
        <v>18482.596260750001</v>
      </c>
      <c r="M100" s="92">
        <v>18937.066223999998</v>
      </c>
      <c r="N100" s="92">
        <v>19398.92578125</v>
      </c>
      <c r="O100" s="92">
        <v>18482.596260750001</v>
      </c>
      <c r="P100" s="92">
        <v>18482.596260750001</v>
      </c>
      <c r="Q100" s="95"/>
    </row>
  </sheetData>
  <mergeCells count="13">
    <mergeCell ref="A3:A4"/>
    <mergeCell ref="B3:B4"/>
    <mergeCell ref="C3:C4"/>
    <mergeCell ref="D3:D4"/>
    <mergeCell ref="E3:P3"/>
    <mergeCell ref="Q3:Q4"/>
    <mergeCell ref="B1:E1"/>
    <mergeCell ref="F1:M1"/>
    <mergeCell ref="N1:O1"/>
    <mergeCell ref="P1:Q1"/>
    <mergeCell ref="A2:C2"/>
    <mergeCell ref="N2:O2"/>
    <mergeCell ref="P2:Q2"/>
  </mergeCells>
  <phoneticPr fontId="24" type="noConversion"/>
  <pageMargins left="0" right="0" top="0.39370078740157477" bottom="0.39370078740157477" header="0" footer="0"/>
  <headerFooter>
    <oddHeader>&amp;C&amp;A</oddHeader>
    <oddFooter>&amp;C頁 &amp;P</oddFooter>
  </headerFooter>
</worksheet>
</file>

<file path=docProps/app.xml><?xml version="1.0" encoding="utf-8"?>
<Properties xmlns="http://schemas.openxmlformats.org/officeDocument/2006/extended-properties" xmlns:vt="http://schemas.openxmlformats.org/officeDocument/2006/docPropsVTypes">
  <TotalTime>64</TotalTime>
  <Application>Microsoft Excel</Application>
  <DocSecurity>0</DocSecurity>
  <ScaleCrop>false</ScaleCrop>
  <HeadingPairs>
    <vt:vector size="2" baseType="variant">
      <vt:variant>
        <vt:lpstr>工作表</vt:lpstr>
      </vt:variant>
      <vt:variant>
        <vt:i4>5</vt:i4>
      </vt:variant>
    </vt:vector>
  </HeadingPairs>
  <TitlesOfParts>
    <vt:vector size="5" baseType="lpstr">
      <vt:lpstr>BusinessMain</vt:lpstr>
      <vt:lpstr>BusinessLand</vt:lpstr>
      <vt:lpstr>WaterPlan</vt:lpstr>
      <vt:lpstr>WaterRecord-1</vt:lpstr>
      <vt:lpstr>WaterRecord-2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paullin</dc:creator>
  <cp:lastModifiedBy>-岳</cp:lastModifiedBy>
  <cp:revision>3</cp:revision>
  <dcterms:created xsi:type="dcterms:W3CDTF">2018-03-06T17:19:37Z</dcterms:created>
  <dcterms:modified xsi:type="dcterms:W3CDTF">2018-03-30T12:56:22Z</dcterms:modified>
</cp:coreProperties>
</file>