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嘉隆業務\10.預算(含第二預備金)\2.預算編製\116年(選舉年)\2.教育處\1.學校\3.發文給學校編製人事費\1.國中小及旭光高中(1140520發文)\"/>
    </mc:Choice>
  </mc:AlternateContent>
  <bookViews>
    <workbookView xWindow="0" yWindow="0" windowWidth="28800" windowHeight="12270"/>
  </bookViews>
  <sheets>
    <sheet name="115預算" sheetId="1" r:id="rId1"/>
  </sheets>
  <externalReferences>
    <externalReference r:id="rId2"/>
  </externalReferences>
  <definedNames>
    <definedName name="_xlnm._FilterDatabase" localSheetId="0" hidden="1">'115預算'!$A$5:$AF$37</definedName>
    <definedName name="_xlnm.Print_Area" localSheetId="0">'115預算'!$A$1:$AE$40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2" i="1" l="1"/>
  <c r="L41" i="1"/>
  <c r="L43" i="1" s="1"/>
  <c r="L44" i="1" s="1"/>
  <c r="AC37" i="1"/>
  <c r="AB37" i="1"/>
  <c r="Z37" i="1"/>
  <c r="Y37" i="1"/>
  <c r="X37" i="1"/>
  <c r="W37" i="1"/>
  <c r="V37" i="1"/>
  <c r="U37" i="1"/>
  <c r="T37" i="1"/>
  <c r="S37" i="1"/>
  <c r="Q37" i="1"/>
  <c r="P37" i="1"/>
  <c r="O37" i="1"/>
  <c r="N37" i="1"/>
  <c r="M37" i="1"/>
  <c r="L37" i="1"/>
  <c r="K37" i="1"/>
  <c r="E37" i="1"/>
  <c r="AA36" i="1"/>
  <c r="F36" i="1"/>
  <c r="J36" i="1" s="1"/>
  <c r="R36" i="1" s="1"/>
  <c r="AD36" i="1" s="1"/>
  <c r="AA35" i="1"/>
  <c r="H35" i="1"/>
  <c r="F35" i="1"/>
  <c r="J35" i="1" s="1"/>
  <c r="R35" i="1" s="1"/>
  <c r="AD35" i="1" s="1"/>
  <c r="D35" i="1"/>
  <c r="AA34" i="1"/>
  <c r="F34" i="1"/>
  <c r="J34" i="1" s="1"/>
  <c r="R34" i="1" s="1"/>
  <c r="AD34" i="1" s="1"/>
  <c r="AA33" i="1"/>
  <c r="H33" i="1"/>
  <c r="F33" i="1"/>
  <c r="J33" i="1" s="1"/>
  <c r="R33" i="1" s="1"/>
  <c r="AD33" i="1" s="1"/>
  <c r="D33" i="1"/>
  <c r="AA32" i="1"/>
  <c r="H32" i="1"/>
  <c r="F32" i="1"/>
  <c r="J32" i="1" s="1"/>
  <c r="R32" i="1" s="1"/>
  <c r="AD32" i="1" s="1"/>
  <c r="D32" i="1"/>
  <c r="AA31" i="1"/>
  <c r="J31" i="1"/>
  <c r="R31" i="1" s="1"/>
  <c r="AD31" i="1" s="1"/>
  <c r="H31" i="1"/>
  <c r="F31" i="1"/>
  <c r="D31" i="1"/>
  <c r="AA30" i="1"/>
  <c r="H30" i="1"/>
  <c r="F30" i="1"/>
  <c r="J30" i="1" s="1"/>
  <c r="R30" i="1" s="1"/>
  <c r="AD30" i="1" s="1"/>
  <c r="D30" i="1"/>
  <c r="AA29" i="1"/>
  <c r="H29" i="1"/>
  <c r="F29" i="1"/>
  <c r="J29" i="1" s="1"/>
  <c r="R29" i="1" s="1"/>
  <c r="AD29" i="1" s="1"/>
  <c r="D29" i="1"/>
  <c r="AA28" i="1"/>
  <c r="J28" i="1"/>
  <c r="R28" i="1" s="1"/>
  <c r="AD28" i="1" s="1"/>
  <c r="H28" i="1"/>
  <c r="F28" i="1"/>
  <c r="D28" i="1"/>
  <c r="AA27" i="1"/>
  <c r="J27" i="1"/>
  <c r="R27" i="1" s="1"/>
  <c r="AD27" i="1" s="1"/>
  <c r="H27" i="1"/>
  <c r="F27" i="1"/>
  <c r="D27" i="1"/>
  <c r="AA26" i="1"/>
  <c r="H26" i="1"/>
  <c r="F26" i="1"/>
  <c r="J26" i="1" s="1"/>
  <c r="R26" i="1" s="1"/>
  <c r="AD26" i="1" s="1"/>
  <c r="D26" i="1"/>
  <c r="AA25" i="1"/>
  <c r="H25" i="1"/>
  <c r="F25" i="1"/>
  <c r="J25" i="1" s="1"/>
  <c r="R25" i="1" s="1"/>
  <c r="AD25" i="1" s="1"/>
  <c r="D25" i="1"/>
  <c r="AA24" i="1"/>
  <c r="J24" i="1"/>
  <c r="R24" i="1" s="1"/>
  <c r="AD24" i="1" s="1"/>
  <c r="H24" i="1"/>
  <c r="F24" i="1"/>
  <c r="D24" i="1"/>
  <c r="AA23" i="1"/>
  <c r="H23" i="1"/>
  <c r="F23" i="1"/>
  <c r="J23" i="1" s="1"/>
  <c r="R23" i="1" s="1"/>
  <c r="AD23" i="1" s="1"/>
  <c r="D23" i="1"/>
  <c r="AA22" i="1"/>
  <c r="H22" i="1"/>
  <c r="F22" i="1"/>
  <c r="J22" i="1" s="1"/>
  <c r="R22" i="1" s="1"/>
  <c r="AD22" i="1" s="1"/>
  <c r="D22" i="1"/>
  <c r="AA21" i="1"/>
  <c r="J21" i="1"/>
  <c r="R21" i="1" s="1"/>
  <c r="AD21" i="1" s="1"/>
  <c r="H21" i="1"/>
  <c r="F21" i="1"/>
  <c r="D21" i="1"/>
  <c r="AA20" i="1"/>
  <c r="J20" i="1"/>
  <c r="R20" i="1" s="1"/>
  <c r="AD20" i="1" s="1"/>
  <c r="H20" i="1"/>
  <c r="F20" i="1"/>
  <c r="D20" i="1"/>
  <c r="AA19" i="1"/>
  <c r="H19" i="1"/>
  <c r="J19" i="1" s="1"/>
  <c r="R19" i="1" s="1"/>
  <c r="AD19" i="1" s="1"/>
  <c r="F19" i="1"/>
  <c r="D19" i="1"/>
  <c r="AA18" i="1"/>
  <c r="H18" i="1"/>
  <c r="F18" i="1"/>
  <c r="J18" i="1" s="1"/>
  <c r="R18" i="1" s="1"/>
  <c r="AD18" i="1" s="1"/>
  <c r="D18" i="1"/>
  <c r="AA17" i="1"/>
  <c r="H17" i="1"/>
  <c r="F17" i="1"/>
  <c r="J17" i="1" s="1"/>
  <c r="R17" i="1" s="1"/>
  <c r="AD17" i="1" s="1"/>
  <c r="D17" i="1"/>
  <c r="AA16" i="1"/>
  <c r="H16" i="1"/>
  <c r="J16" i="1" s="1"/>
  <c r="R16" i="1" s="1"/>
  <c r="AD16" i="1" s="1"/>
  <c r="F16" i="1"/>
  <c r="D16" i="1"/>
  <c r="AA15" i="1"/>
  <c r="I15" i="1"/>
  <c r="J15" i="1" s="1"/>
  <c r="R15" i="1" s="1"/>
  <c r="AD15" i="1" s="1"/>
  <c r="F15" i="1"/>
  <c r="D15" i="1"/>
  <c r="AA14" i="1"/>
  <c r="I14" i="1"/>
  <c r="F14" i="1"/>
  <c r="J14" i="1" s="1"/>
  <c r="R14" i="1" s="1"/>
  <c r="AD14" i="1" s="1"/>
  <c r="D14" i="1"/>
  <c r="AA13" i="1"/>
  <c r="I13" i="1"/>
  <c r="F13" i="1"/>
  <c r="J13" i="1" s="1"/>
  <c r="R13" i="1" s="1"/>
  <c r="AD13" i="1" s="1"/>
  <c r="D13" i="1"/>
  <c r="AA12" i="1"/>
  <c r="J12" i="1"/>
  <c r="R12" i="1" s="1"/>
  <c r="AD12" i="1" s="1"/>
  <c r="I12" i="1"/>
  <c r="F12" i="1"/>
  <c r="D12" i="1"/>
  <c r="AA11" i="1"/>
  <c r="I11" i="1"/>
  <c r="F11" i="1"/>
  <c r="J11" i="1" s="1"/>
  <c r="R11" i="1" s="1"/>
  <c r="AD11" i="1" s="1"/>
  <c r="D11" i="1"/>
  <c r="AA10" i="1"/>
  <c r="I10" i="1"/>
  <c r="F10" i="1"/>
  <c r="J10" i="1" s="1"/>
  <c r="R10" i="1" s="1"/>
  <c r="AD10" i="1" s="1"/>
  <c r="D10" i="1"/>
  <c r="AA9" i="1"/>
  <c r="J9" i="1"/>
  <c r="R9" i="1" s="1"/>
  <c r="AD9" i="1" s="1"/>
  <c r="I9" i="1"/>
  <c r="F9" i="1"/>
  <c r="D9" i="1"/>
  <c r="AA8" i="1"/>
  <c r="J8" i="1"/>
  <c r="R8" i="1" s="1"/>
  <c r="AD8" i="1" s="1"/>
  <c r="I8" i="1"/>
  <c r="F8" i="1"/>
  <c r="D8" i="1"/>
  <c r="AA7" i="1"/>
  <c r="I7" i="1"/>
  <c r="J7" i="1" s="1"/>
  <c r="R7" i="1" s="1"/>
  <c r="AD7" i="1" s="1"/>
  <c r="F7" i="1"/>
  <c r="D7" i="1"/>
  <c r="AA6" i="1"/>
  <c r="AA37" i="1" s="1"/>
  <c r="I6" i="1"/>
  <c r="F6" i="1"/>
  <c r="J6" i="1" s="1"/>
  <c r="D6" i="1"/>
  <c r="D37" i="1" s="1"/>
  <c r="R6" i="1" l="1"/>
  <c r="J37" i="1"/>
  <c r="I37" i="1"/>
  <c r="F37" i="1"/>
  <c r="H37" i="1"/>
  <c r="M41" i="1"/>
  <c r="M43" i="1" s="1"/>
  <c r="L45" i="1" s="1"/>
  <c r="R37" i="1" l="1"/>
  <c r="AD6" i="1"/>
  <c r="AD37" i="1" s="1"/>
</calcChain>
</file>

<file path=xl/sharedStrings.xml><?xml version="1.0" encoding="utf-8"?>
<sst xmlns="http://schemas.openxmlformats.org/spreadsheetml/2006/main" count="137" uniqueCount="110">
  <si>
    <r>
      <t xml:space="preserve"> 115學年度南投縣立國民中學</t>
    </r>
    <r>
      <rPr>
        <sz val="24"/>
        <color rgb="FFFF0000"/>
        <rFont val="標楷體"/>
        <family val="4"/>
        <charset val="136"/>
      </rPr>
      <t>預估</t>
    </r>
    <r>
      <rPr>
        <sz val="24"/>
        <rFont val="標楷體"/>
        <family val="4"/>
        <charset val="136"/>
      </rPr>
      <t>教職員工</t>
    </r>
    <r>
      <rPr>
        <sz val="24"/>
        <color rgb="FFFF0000"/>
        <rFont val="標楷體"/>
        <family val="4"/>
        <charset val="136"/>
      </rPr>
      <t>預算</t>
    </r>
    <r>
      <rPr>
        <sz val="24"/>
        <rFont val="標楷體"/>
        <family val="4"/>
        <charset val="136"/>
      </rPr>
      <t xml:space="preserve">員額編制表               </t>
    </r>
    <phoneticPr fontId="3" type="noConversion"/>
  </si>
  <si>
    <t>編號</t>
    <phoneticPr fontId="3" type="noConversion"/>
  </si>
  <si>
    <t xml:space="preserve">校名 </t>
    <phoneticPr fontId="3" type="noConversion"/>
  </si>
  <si>
    <t>學校類型</t>
    <phoneticPr fontId="3" type="noConversion"/>
  </si>
  <si>
    <r>
      <t>115學年度</t>
    </r>
    <r>
      <rPr>
        <sz val="12"/>
        <color rgb="FFFF0000"/>
        <rFont val="標楷體"/>
        <family val="4"/>
        <charset val="136"/>
      </rPr>
      <t>預估</t>
    </r>
    <r>
      <rPr>
        <sz val="12"/>
        <color theme="1"/>
        <rFont val="標楷體"/>
        <family val="4"/>
        <charset val="136"/>
      </rPr>
      <t>總班級數(含特殊班級)</t>
    </r>
    <phoneticPr fontId="3" type="noConversion"/>
  </si>
  <si>
    <r>
      <t>115學年度</t>
    </r>
    <r>
      <rPr>
        <sz val="12"/>
        <color rgb="FFFF0000"/>
        <rFont val="標楷體"/>
        <family val="4"/>
        <charset val="136"/>
      </rPr>
      <t>預估</t>
    </r>
    <r>
      <rPr>
        <sz val="12"/>
        <rFont val="標楷體"/>
        <family val="4"/>
        <charset val="136"/>
      </rPr>
      <t>普通班級數</t>
    </r>
    <phoneticPr fontId="3" type="noConversion"/>
  </si>
  <si>
    <t>護士或護理師</t>
    <phoneticPr fontId="3" type="noConversion"/>
  </si>
  <si>
    <t>組長</t>
    <phoneticPr fontId="3" type="noConversion"/>
  </si>
  <si>
    <t>幹事</t>
    <phoneticPr fontId="3" type="noConversion"/>
  </si>
  <si>
    <t>管理員</t>
    <phoneticPr fontId="3" type="noConversion"/>
  </si>
  <si>
    <t>會計室</t>
    <phoneticPr fontId="3" type="noConversion"/>
  </si>
  <si>
    <t>人事室</t>
    <phoneticPr fontId="3" type="noConversion"/>
  </si>
  <si>
    <t>職員數小計</t>
    <phoneticPr fontId="3" type="noConversion"/>
  </si>
  <si>
    <r>
      <t>校</t>
    </r>
    <r>
      <rPr>
        <b/>
        <sz val="12"/>
        <color indexed="8"/>
        <rFont val="標楷體"/>
        <family val="4"/>
        <charset val="136"/>
      </rPr>
      <t xml:space="preserve">    長</t>
    </r>
    <phoneticPr fontId="3" type="noConversion"/>
  </si>
  <si>
    <r>
      <t>工</t>
    </r>
    <r>
      <rPr>
        <sz val="12"/>
        <color indexed="8"/>
        <rFont val="標楷體"/>
        <family val="4"/>
        <charset val="136"/>
      </rPr>
      <t xml:space="preserve">    友</t>
    </r>
    <phoneticPr fontId="3" type="noConversion"/>
  </si>
  <si>
    <t>教師、職員、工友合計數
〈含校長〉</t>
    <phoneticPr fontId="3" type="noConversion"/>
  </si>
  <si>
    <t>115每班編制2.2人(無條件捨去)</t>
    <phoneticPr fontId="3" type="noConversion"/>
  </si>
  <si>
    <t>編餘缺</t>
    <phoneticPr fontId="3" type="noConversion"/>
  </si>
  <si>
    <t>115推動合理員額需增加教師數(註2)</t>
    <phoneticPr fontId="3" type="noConversion"/>
  </si>
  <si>
    <t>115未滿及滿九班增1人</t>
    <phoneticPr fontId="3" type="noConversion"/>
  </si>
  <si>
    <t>115普通班教師數小計</t>
    <phoneticPr fontId="3" type="noConversion"/>
  </si>
  <si>
    <t>體育班班級數</t>
    <phoneticPr fontId="3" type="noConversion"/>
  </si>
  <si>
    <t>體育班教師數小計</t>
    <phoneticPr fontId="3" type="noConversion"/>
  </si>
  <si>
    <t>專任運動教練</t>
    <phoneticPr fontId="3" type="noConversion"/>
  </si>
  <si>
    <t>特教班及藝才班班級數</t>
    <phoneticPr fontId="3" type="noConversion"/>
  </si>
  <si>
    <r>
      <t>特教班及藝才班</t>
    </r>
    <r>
      <rPr>
        <sz val="14"/>
        <rFont val="標楷體"/>
        <family val="4"/>
        <charset val="136"/>
      </rPr>
      <t/>
    </r>
    <phoneticPr fontId="3" type="noConversion"/>
  </si>
  <si>
    <t>特教班教師數小計</t>
    <phoneticPr fontId="3" type="noConversion"/>
  </si>
  <si>
    <t>專任輔導教師</t>
    <phoneticPr fontId="3" type="noConversion"/>
  </si>
  <si>
    <t>合計</t>
    <phoneticPr fontId="3" type="noConversion"/>
  </si>
  <si>
    <t>主任</t>
    <phoneticPr fontId="3" type="noConversion"/>
  </si>
  <si>
    <t>佐理員</t>
    <phoneticPr fontId="3" type="noConversion"/>
  </si>
  <si>
    <t>主任</t>
    <phoneticPr fontId="3" type="noConversion"/>
  </si>
  <si>
    <t>助理員</t>
    <phoneticPr fontId="3" type="noConversion"/>
  </si>
  <si>
    <t>南投</t>
    <phoneticPr fontId="3" type="noConversion"/>
  </si>
  <si>
    <t>一般</t>
    <phoneticPr fontId="3" type="noConversion"/>
  </si>
  <si>
    <t>資源1美術3</t>
    <phoneticPr fontId="3" type="noConversion"/>
  </si>
  <si>
    <t>南崗</t>
    <phoneticPr fontId="3" type="noConversion"/>
  </si>
  <si>
    <t>一般</t>
    <phoneticPr fontId="3" type="noConversion"/>
  </si>
  <si>
    <t>啟智1資源2資優2</t>
    <phoneticPr fontId="3" type="noConversion"/>
  </si>
  <si>
    <t>中興</t>
    <phoneticPr fontId="3" type="noConversion"/>
  </si>
  <si>
    <r>
      <t>資優3資源1</t>
    </r>
    <r>
      <rPr>
        <sz val="14"/>
        <rFont val="新細明體"/>
        <family val="1"/>
        <charset val="136"/>
      </rPr>
      <t/>
    </r>
    <phoneticPr fontId="3" type="noConversion"/>
  </si>
  <si>
    <t>營北</t>
    <phoneticPr fontId="3" type="noConversion"/>
  </si>
  <si>
    <t>一般</t>
    <phoneticPr fontId="3" type="noConversion"/>
  </si>
  <si>
    <t>資源1</t>
    <phoneticPr fontId="3" type="noConversion"/>
  </si>
  <si>
    <t>草屯</t>
    <phoneticPr fontId="3" type="noConversion"/>
  </si>
  <si>
    <t>一般</t>
    <phoneticPr fontId="3" type="noConversion"/>
  </si>
  <si>
    <t>資源1音樂3資優1</t>
    <phoneticPr fontId="3" type="noConversion"/>
  </si>
  <si>
    <t>日新</t>
    <phoneticPr fontId="3" type="noConversion"/>
  </si>
  <si>
    <t>名間</t>
    <phoneticPr fontId="3" type="noConversion"/>
  </si>
  <si>
    <t>資源1</t>
    <phoneticPr fontId="3" type="noConversion"/>
  </si>
  <si>
    <t>水里</t>
    <phoneticPr fontId="3" type="noConversion"/>
  </si>
  <si>
    <t>一般</t>
    <phoneticPr fontId="3" type="noConversion"/>
  </si>
  <si>
    <t>啟智1資源1</t>
    <phoneticPr fontId="3" type="noConversion"/>
  </si>
  <si>
    <t>竹山</t>
    <phoneticPr fontId="3" type="noConversion"/>
  </si>
  <si>
    <t>啟智1資源1巡輔0</t>
    <phoneticPr fontId="3" type="noConversion"/>
  </si>
  <si>
    <t>延和</t>
    <phoneticPr fontId="3" type="noConversion"/>
  </si>
  <si>
    <t>資源1美術3</t>
    <phoneticPr fontId="3" type="noConversion"/>
  </si>
  <si>
    <t>鳳鳴</t>
    <phoneticPr fontId="3" type="noConversion"/>
  </si>
  <si>
    <t>偏遠</t>
    <phoneticPr fontId="3" type="noConversion"/>
  </si>
  <si>
    <t>中寮</t>
    <phoneticPr fontId="3" type="noConversion"/>
  </si>
  <si>
    <t>偏遠</t>
    <phoneticPr fontId="3" type="noConversion"/>
  </si>
  <si>
    <t>爽文</t>
    <phoneticPr fontId="3" type="noConversion"/>
  </si>
  <si>
    <t>偏遠</t>
    <phoneticPr fontId="3" type="noConversion"/>
  </si>
  <si>
    <t>巡輔1</t>
    <phoneticPr fontId="3" type="noConversion"/>
  </si>
  <si>
    <t>國姓</t>
    <phoneticPr fontId="3" type="noConversion"/>
  </si>
  <si>
    <t>北梅</t>
    <phoneticPr fontId="3" type="noConversion"/>
  </si>
  <si>
    <t>特偏</t>
    <phoneticPr fontId="3" type="noConversion"/>
  </si>
  <si>
    <t>北山</t>
    <phoneticPr fontId="3" type="noConversion"/>
  </si>
  <si>
    <t>偏遠</t>
    <phoneticPr fontId="3" type="noConversion"/>
  </si>
  <si>
    <t>埔里</t>
    <phoneticPr fontId="3" type="noConversion"/>
  </si>
  <si>
    <t>啟智3資源2美術3</t>
    <phoneticPr fontId="3" type="noConversion"/>
  </si>
  <si>
    <t>大成</t>
    <phoneticPr fontId="3" type="noConversion"/>
  </si>
  <si>
    <r>
      <t>資源2</t>
    </r>
    <r>
      <rPr>
        <sz val="14"/>
        <rFont val="新細明體"/>
        <family val="1"/>
        <charset val="136"/>
      </rPr>
      <t/>
    </r>
    <phoneticPr fontId="3" type="noConversion"/>
  </si>
  <si>
    <t>宏仁</t>
    <phoneticPr fontId="3" type="noConversion"/>
  </si>
  <si>
    <t>資源2</t>
    <phoneticPr fontId="3" type="noConversion"/>
  </si>
  <si>
    <t>仁愛</t>
    <phoneticPr fontId="3" type="noConversion"/>
  </si>
  <si>
    <t>極偏</t>
    <phoneticPr fontId="3" type="noConversion"/>
  </si>
  <si>
    <t>巡輔1</t>
    <phoneticPr fontId="3" type="noConversion"/>
  </si>
  <si>
    <t>三光</t>
    <phoneticPr fontId="3" type="noConversion"/>
  </si>
  <si>
    <t>巡輔1</t>
    <phoneticPr fontId="3" type="noConversion"/>
  </si>
  <si>
    <t>集集</t>
    <phoneticPr fontId="3" type="noConversion"/>
  </si>
  <si>
    <t>民和</t>
    <phoneticPr fontId="3" type="noConversion"/>
  </si>
  <si>
    <t>魚池</t>
    <phoneticPr fontId="3" type="noConversion"/>
  </si>
  <si>
    <t>明潭</t>
    <phoneticPr fontId="3" type="noConversion"/>
  </si>
  <si>
    <t>信義</t>
    <phoneticPr fontId="3" type="noConversion"/>
  </si>
  <si>
    <t>特偏</t>
    <phoneticPr fontId="3" type="noConversion"/>
  </si>
  <si>
    <t>同富</t>
    <phoneticPr fontId="3" type="noConversion"/>
  </si>
  <si>
    <t>極偏</t>
    <phoneticPr fontId="3" type="noConversion"/>
  </si>
  <si>
    <t>社寮</t>
    <phoneticPr fontId="3" type="noConversion"/>
  </si>
  <si>
    <t>瑞竹</t>
    <phoneticPr fontId="3" type="noConversion"/>
  </si>
  <si>
    <t>預定115裁校</t>
    <phoneticPr fontId="3" type="noConversion"/>
  </si>
  <si>
    <t>鹿谷</t>
    <phoneticPr fontId="3" type="noConversion"/>
  </si>
  <si>
    <t>瑞峰</t>
    <phoneticPr fontId="3" type="noConversion"/>
  </si>
  <si>
    <t>合計</t>
    <phoneticPr fontId="3" type="noConversion"/>
  </si>
  <si>
    <t>註1：國民中學職員員額自105學年度起兩年核定1次。</t>
    <phoneticPr fontId="3" type="noConversion"/>
  </si>
  <si>
    <t>註2：偏遠地區國中推動合理員額編制實際所需員額一覽表</t>
    <phoneticPr fontId="3" type="noConversion"/>
  </si>
  <si>
    <t>一般地區班級數</t>
    <phoneticPr fontId="3" type="noConversion"/>
  </si>
  <si>
    <t>一般地區每班編制2.2人</t>
    <phoneticPr fontId="3" type="noConversion"/>
  </si>
  <si>
    <t>旭光班級數</t>
    <phoneticPr fontId="3" type="noConversion"/>
  </si>
  <si>
    <t>旭光編制2.2人</t>
    <phoneticPr fontId="3" type="noConversion"/>
  </si>
  <si>
    <t>小計</t>
    <phoneticPr fontId="3" type="noConversion"/>
  </si>
  <si>
    <t>小計乘以2.2</t>
    <phoneticPr fontId="3" type="noConversion"/>
  </si>
  <si>
    <t>編餘缺</t>
    <phoneticPr fontId="3" type="noConversion"/>
  </si>
  <si>
    <t>昔旭光1</t>
    <phoneticPr fontId="3" type="noConversion"/>
  </si>
  <si>
    <t>檢查各校師資結構表</t>
    <phoneticPr fontId="3" type="noConversion"/>
  </si>
  <si>
    <t>1七八九年級班級數相加，核對員額數A是否與本表計算結果一致(因為偏遠地區不太會算合理員額那一串)</t>
    <phoneticPr fontId="3" type="noConversion"/>
  </si>
  <si>
    <t>2確認各科目的E真的=A-B-C+D不可以藏缺(或至少總計的E真的=總計的A-B-C+D)(算直行)</t>
    <phoneticPr fontId="3" type="noConversion"/>
  </si>
  <si>
    <t>3確認各科目的E加加減減正負相抵後，若是正數(有缺額)，若是負數(超額，須註明要從哪個科目超出去？也可私下詢問超出去的老師住在哪裡？有意願去哪裡？那裏是否有缺可以收留他？在開第二次介聘會議前先幫他找好缺)</t>
    <phoneticPr fontId="3" type="noConversion"/>
  </si>
  <si>
    <t>一般地區：每班2.2人+九班(含未滿)*1人</t>
    <phoneticPr fontId="3" type="noConversion"/>
  </si>
  <si>
    <t>偏遠地區：每班2.2人+合理員額那一串計算出來的結果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</si>
</sst>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_-* #,##0.00_-;\-* #,##0.00_-;_-* &quot;-&quot;_-;_-@_-"/>
    <numFmt numFmtId="178" formatCode="0.000"/>
  </numFmts>
  <fonts count="16" x14ac:knownFonts="1">
    <font>
      <sz val="12"/>
      <name val="新細明體"/>
      <family val="1"/>
      <charset val="136"/>
    </font>
    <font>
      <sz val="24"/>
      <name val="標楷體"/>
      <family val="4"/>
      <charset val="136"/>
    </font>
    <font>
      <sz val="24"/>
      <color rgb="FFFF0000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0"/>
      <color rgb="FFFF0000"/>
      <name val="標楷體"/>
      <family val="4"/>
      <charset val="136"/>
    </font>
    <font>
      <b/>
      <sz val="12"/>
      <name val="標楷體"/>
      <family val="4"/>
      <charset val="136"/>
    </font>
    <font>
      <sz val="8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 applyProtection="1">
      <alignment horizontal="center" wrapText="1"/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right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/>
      <protection locked="0"/>
    </xf>
    <xf numFmtId="41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176" fontId="5" fillId="0" borderId="3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left"/>
      <protection locked="0"/>
    </xf>
    <xf numFmtId="41" fontId="5" fillId="0" borderId="3" xfId="0" applyNumberFormat="1" applyFont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41" fontId="5" fillId="0" borderId="3" xfId="0" applyNumberFormat="1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176" fontId="5" fillId="3" borderId="3" xfId="0" applyNumberFormat="1" applyFont="1" applyFill="1" applyBorder="1" applyAlignment="1" applyProtection="1">
      <alignment horizontal="center"/>
      <protection locked="0"/>
    </xf>
    <xf numFmtId="41" fontId="4" fillId="0" borderId="0" xfId="0" applyNumberFormat="1" applyFont="1" applyProtection="1"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41" fontId="5" fillId="3" borderId="3" xfId="0" applyNumberFormat="1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41" fontId="5" fillId="0" borderId="3" xfId="0" applyNumberFormat="1" applyFont="1" applyBorder="1" applyAlignment="1" applyProtection="1">
      <alignment horizontal="right" vertical="center" wrapText="1"/>
      <protection locked="0"/>
    </xf>
    <xf numFmtId="176" fontId="5" fillId="0" borderId="3" xfId="0" applyNumberFormat="1" applyFont="1" applyBorder="1" applyAlignment="1" applyProtection="1">
      <alignment horizontal="center" vertical="center" wrapText="1"/>
      <protection locked="0"/>
    </xf>
    <xf numFmtId="41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5" fillId="0" borderId="0" xfId="0" applyFont="1"/>
    <xf numFmtId="0" fontId="4" fillId="0" borderId="0" xfId="0" applyFont="1"/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/>
      <protection locked="0"/>
    </xf>
    <xf numFmtId="41" fontId="8" fillId="0" borderId="0" xfId="0" applyNumberFormat="1" applyFont="1" applyAlignment="1" applyProtection="1">
      <alignment horizontal="center" wrapText="1"/>
      <protection locked="0"/>
    </xf>
    <xf numFmtId="177" fontId="8" fillId="0" borderId="0" xfId="0" applyNumberFormat="1" applyFont="1" applyAlignment="1" applyProtection="1">
      <alignment horizontal="center" wrapText="1"/>
      <protection locked="0"/>
    </xf>
    <xf numFmtId="41" fontId="8" fillId="0" borderId="0" xfId="0" applyNumberFormat="1" applyFont="1" applyAlignment="1" applyProtection="1">
      <alignment horizontal="left" wrapText="1"/>
      <protection locked="0"/>
    </xf>
    <xf numFmtId="43" fontId="8" fillId="0" borderId="0" xfId="0" applyNumberFormat="1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4" fillId="3" borderId="0" xfId="0" applyFont="1" applyFill="1" applyAlignment="1" applyProtection="1">
      <alignment horizontal="center" wrapText="1"/>
      <protection locked="0"/>
    </xf>
    <xf numFmtId="41" fontId="5" fillId="0" borderId="0" xfId="0" applyNumberFormat="1" applyFont="1" applyAlignment="1" applyProtection="1">
      <alignment horizontal="center"/>
      <protection locked="0"/>
    </xf>
    <xf numFmtId="41" fontId="4" fillId="0" borderId="0" xfId="0" applyNumberFormat="1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3" fontId="4" fillId="0" borderId="0" xfId="0" applyNumberFormat="1" applyFont="1" applyAlignment="1" applyProtection="1">
      <alignment horizontal="center" wrapText="1"/>
      <protection locked="0"/>
    </xf>
    <xf numFmtId="41" fontId="4" fillId="0" borderId="0" xfId="0" applyNumberFormat="1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/>
      <protection locked="0"/>
    </xf>
    <xf numFmtId="41" fontId="6" fillId="0" borderId="0" xfId="0" applyNumberFormat="1" applyFont="1" applyAlignment="1" applyProtection="1">
      <alignment horizontal="center"/>
      <protection locked="0"/>
    </xf>
    <xf numFmtId="178" fontId="4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41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center"/>
      <protection locked="0"/>
    </xf>
    <xf numFmtId="41" fontId="4" fillId="0" borderId="0" xfId="0" applyNumberFormat="1" applyFont="1" applyAlignment="1" applyProtection="1">
      <alignment horizontal="center" vertical="center"/>
      <protection locked="0"/>
    </xf>
    <xf numFmtId="43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2025;&#38534;&#26989;&#21209;/7.&#24847;&#35211;/&#25945;&#32946;&#34389;&#24847;&#35211;/1150319-(&#27491;&#24335;&#38928;&#31639;&#21729;&#38989;)&#27298;&#38515;&#26412;&#32291;115&#23416;&#24180;&#24230;&#26093;&#20809;&#39640;&#20013;&#21450;&#22283;&#27665;&#20013;&#23416;&#25945;&#32887;&#21729;&#24037;&#38928;&#20272;&#21729;&#38989;&#32232;&#21046;&#34920;&#21508;1&#20221;&#65292;&#31805;&#35531;&#37970;&#26680;&#12290;/&#31805;&#20934;/&#20844;&#25991;&#38468;&#20214;3&#12289;4&#12289;5(115&#38928;&#20272;&#21729;&#38989;11503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5法定"/>
      <sheetName val="115預算"/>
      <sheetName val="偏遠地區學校合理員額"/>
      <sheetName val="115核定國中班級數"/>
    </sheetNames>
    <sheetDataSet>
      <sheetData sheetId="0"/>
      <sheetData sheetId="1"/>
      <sheetData sheetId="2">
        <row r="6">
          <cell r="U6">
            <v>4</v>
          </cell>
        </row>
        <row r="7">
          <cell r="U7">
            <v>5</v>
          </cell>
        </row>
        <row r="8">
          <cell r="U8">
            <v>4</v>
          </cell>
        </row>
        <row r="9">
          <cell r="U9">
            <v>4</v>
          </cell>
        </row>
        <row r="10">
          <cell r="U10">
            <v>4</v>
          </cell>
        </row>
        <row r="11">
          <cell r="U11">
            <v>4</v>
          </cell>
        </row>
        <row r="12">
          <cell r="U12">
            <v>13</v>
          </cell>
        </row>
        <row r="13">
          <cell r="U13">
            <v>9</v>
          </cell>
        </row>
        <row r="14">
          <cell r="U14">
            <v>13</v>
          </cell>
        </row>
        <row r="15">
          <cell r="U15">
            <v>4</v>
          </cell>
        </row>
        <row r="16">
          <cell r="U16">
            <v>7</v>
          </cell>
        </row>
        <row r="17">
          <cell r="U17">
            <v>4</v>
          </cell>
        </row>
        <row r="18">
          <cell r="U18">
            <v>4</v>
          </cell>
        </row>
        <row r="19">
          <cell r="U19">
            <v>4</v>
          </cell>
        </row>
        <row r="20">
          <cell r="U20">
            <v>4</v>
          </cell>
        </row>
        <row r="21">
          <cell r="U21">
            <v>4</v>
          </cell>
        </row>
        <row r="22">
          <cell r="U22">
            <v>4</v>
          </cell>
        </row>
        <row r="23">
          <cell r="U23">
            <v>4</v>
          </cell>
        </row>
        <row r="24">
          <cell r="U24">
            <v>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F815"/>
  <sheetViews>
    <sheetView tabSelected="1" zoomScale="80" zoomScaleNormal="80" zoomScaleSheetLayoutView="91" workbookViewId="0">
      <pane xSplit="3" ySplit="5" topLeftCell="D6" activePane="bottomRight" state="frozen"/>
      <selection activeCell="V11" sqref="V11"/>
      <selection pane="topRight" activeCell="V11" sqref="V11"/>
      <selection pane="bottomLeft" activeCell="V11" sqref="V11"/>
      <selection pane="bottomRight" sqref="A1:AD1"/>
    </sheetView>
  </sheetViews>
  <sheetFormatPr defaultColWidth="9" defaultRowHeight="5.65" customHeight="1" x14ac:dyDescent="0.25"/>
  <cols>
    <col min="1" max="1" width="4.5" style="2" customWidth="1"/>
    <col min="2" max="2" width="7.125" style="80" customWidth="1"/>
    <col min="3" max="3" width="10.625" style="80" bestFit="1" customWidth="1"/>
    <col min="4" max="5" width="8.875" style="80" customWidth="1"/>
    <col min="6" max="6" width="12.75" style="81" customWidth="1"/>
    <col min="7" max="7" width="8.25" style="80" customWidth="1"/>
    <col min="8" max="8" width="12.625" style="80" customWidth="1"/>
    <col min="9" max="9" width="16.625" style="80" bestFit="1" customWidth="1"/>
    <col min="10" max="10" width="10.25" style="81" bestFit="1" customWidth="1"/>
    <col min="11" max="11" width="6.5" style="80" bestFit="1" customWidth="1"/>
    <col min="12" max="12" width="8.875" style="80" bestFit="1" customWidth="1"/>
    <col min="13" max="13" width="7.875" style="80" bestFit="1" customWidth="1"/>
    <col min="14" max="14" width="10.75" style="80" bestFit="1" customWidth="1"/>
    <col min="15" max="15" width="19.875" style="93" customWidth="1"/>
    <col min="16" max="16" width="8.875" style="80" bestFit="1" customWidth="1"/>
    <col min="17" max="17" width="6.5" style="80" bestFit="1" customWidth="1"/>
    <col min="18" max="18" width="10.75" style="80" bestFit="1" customWidth="1"/>
    <col min="19" max="19" width="4.375" style="80" bestFit="1" customWidth="1"/>
    <col min="20" max="20" width="3.75" style="80" bestFit="1" customWidth="1"/>
    <col min="21" max="22" width="4.375" style="80" bestFit="1" customWidth="1"/>
    <col min="23" max="24" width="4.25" style="80" customWidth="1"/>
    <col min="25" max="25" width="3.75" style="80" bestFit="1" customWidth="1"/>
    <col min="26" max="26" width="4.25" style="80" customWidth="1"/>
    <col min="27" max="29" width="6" style="80" customWidth="1"/>
    <col min="30" max="30" width="17.125" style="80" customWidth="1"/>
    <col min="31" max="16384" width="9" style="2"/>
  </cols>
  <sheetData>
    <row r="1" spans="1:32" ht="36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2" s="13" customFormat="1" ht="19.5" customHeight="1" x14ac:dyDescent="0.3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  <c r="S3" s="10" t="s">
        <v>6</v>
      </c>
      <c r="T3" s="10" t="s">
        <v>7</v>
      </c>
      <c r="U3" s="10" t="s">
        <v>8</v>
      </c>
      <c r="V3" s="10" t="s">
        <v>9</v>
      </c>
      <c r="W3" s="11" t="s">
        <v>10</v>
      </c>
      <c r="X3" s="11"/>
      <c r="Y3" s="11" t="s">
        <v>11</v>
      </c>
      <c r="Z3" s="11"/>
      <c r="AA3" s="12" t="s">
        <v>12</v>
      </c>
      <c r="AB3" s="12" t="s">
        <v>13</v>
      </c>
      <c r="AC3" s="6" t="s">
        <v>14</v>
      </c>
      <c r="AD3" s="12" t="s">
        <v>15</v>
      </c>
    </row>
    <row r="4" spans="1:32" s="13" customFormat="1" ht="64.5" customHeight="1" x14ac:dyDescent="0.3">
      <c r="A4" s="14"/>
      <c r="B4" s="5"/>
      <c r="C4" s="15"/>
      <c r="D4" s="15"/>
      <c r="E4" s="16"/>
      <c r="F4" s="6" t="s">
        <v>16</v>
      </c>
      <c r="G4" s="6" t="s">
        <v>17</v>
      </c>
      <c r="H4" s="6" t="s">
        <v>18</v>
      </c>
      <c r="I4" s="6" t="s">
        <v>19</v>
      </c>
      <c r="J4" s="17" t="s">
        <v>20</v>
      </c>
      <c r="K4" s="12" t="s">
        <v>21</v>
      </c>
      <c r="L4" s="17" t="s">
        <v>22</v>
      </c>
      <c r="M4" s="17" t="s">
        <v>23</v>
      </c>
      <c r="N4" s="5" t="s">
        <v>24</v>
      </c>
      <c r="O4" s="5" t="s">
        <v>25</v>
      </c>
      <c r="P4" s="17" t="s">
        <v>26</v>
      </c>
      <c r="Q4" s="17" t="s">
        <v>27</v>
      </c>
      <c r="R4" s="17" t="s">
        <v>28</v>
      </c>
      <c r="S4" s="10"/>
      <c r="T4" s="10"/>
      <c r="U4" s="10"/>
      <c r="V4" s="10"/>
      <c r="W4" s="10" t="s">
        <v>29</v>
      </c>
      <c r="X4" s="10" t="s">
        <v>30</v>
      </c>
      <c r="Y4" s="10" t="s">
        <v>31</v>
      </c>
      <c r="Z4" s="10" t="s">
        <v>32</v>
      </c>
      <c r="AA4" s="12"/>
      <c r="AB4" s="12"/>
      <c r="AC4" s="15"/>
      <c r="AD4" s="12"/>
    </row>
    <row r="5" spans="1:32" s="13" customFormat="1" ht="42.75" customHeight="1" x14ac:dyDescent="0.3">
      <c r="A5" s="18"/>
      <c r="B5" s="5"/>
      <c r="C5" s="19"/>
      <c r="D5" s="19"/>
      <c r="E5" s="20"/>
      <c r="F5" s="19"/>
      <c r="G5" s="19"/>
      <c r="H5" s="19"/>
      <c r="I5" s="19"/>
      <c r="J5" s="21"/>
      <c r="K5" s="22"/>
      <c r="L5" s="17"/>
      <c r="M5" s="17"/>
      <c r="N5" s="5"/>
      <c r="O5" s="5"/>
      <c r="P5" s="17"/>
      <c r="Q5" s="17"/>
      <c r="R5" s="17"/>
      <c r="S5" s="10"/>
      <c r="T5" s="10"/>
      <c r="U5" s="10"/>
      <c r="V5" s="10"/>
      <c r="W5" s="10"/>
      <c r="X5" s="10"/>
      <c r="Y5" s="10"/>
      <c r="Z5" s="10"/>
      <c r="AA5" s="12"/>
      <c r="AB5" s="12"/>
      <c r="AC5" s="19"/>
      <c r="AD5" s="12"/>
    </row>
    <row r="6" spans="1:32" ht="16.5" x14ac:dyDescent="0.25">
      <c r="A6" s="23">
        <v>1</v>
      </c>
      <c r="B6" s="24" t="s">
        <v>33</v>
      </c>
      <c r="C6" s="24" t="s">
        <v>34</v>
      </c>
      <c r="D6" s="24">
        <f>E6+K6+N6</f>
        <v>24</v>
      </c>
      <c r="E6" s="25">
        <v>17</v>
      </c>
      <c r="F6" s="26">
        <f t="shared" ref="F6:F36" si="0">ROUNDDOWN((E6*2.2),0)</f>
        <v>37</v>
      </c>
      <c r="G6" s="27"/>
      <c r="H6" s="28"/>
      <c r="I6" s="29">
        <f t="shared" ref="I6:I15" si="1">IF(ROUNDDOWN((E6/9),0)&lt;1,1,ROUNDDOWN((E6/9),0))</f>
        <v>1</v>
      </c>
      <c r="J6" s="26">
        <f>F6+G6+H6+I6</f>
        <v>38</v>
      </c>
      <c r="K6" s="27">
        <v>3</v>
      </c>
      <c r="L6" s="27">
        <v>8</v>
      </c>
      <c r="M6" s="27">
        <v>1</v>
      </c>
      <c r="N6" s="27">
        <v>4</v>
      </c>
      <c r="O6" s="30" t="s">
        <v>35</v>
      </c>
      <c r="P6" s="27">
        <v>12</v>
      </c>
      <c r="Q6" s="27">
        <v>2</v>
      </c>
      <c r="R6" s="31">
        <f>J6+L6+M6+P6+Q6</f>
        <v>61</v>
      </c>
      <c r="S6" s="27">
        <v>1</v>
      </c>
      <c r="T6" s="27">
        <v>3</v>
      </c>
      <c r="U6" s="32">
        <v>2</v>
      </c>
      <c r="V6" s="32"/>
      <c r="W6" s="32">
        <v>1</v>
      </c>
      <c r="X6" s="32">
        <v>1</v>
      </c>
      <c r="Y6" s="32">
        <v>1</v>
      </c>
      <c r="Z6" s="32"/>
      <c r="AA6" s="32">
        <f t="shared" ref="AA6:AA36" si="2">S6+T6+U6+V6+W6+X6+Y6+Z6</f>
        <v>9</v>
      </c>
      <c r="AB6" s="32">
        <v>1</v>
      </c>
      <c r="AC6" s="32">
        <v>1</v>
      </c>
      <c r="AD6" s="33">
        <f>R6+AA6+AB6+AC6</f>
        <v>72</v>
      </c>
    </row>
    <row r="7" spans="1:32" ht="16.5" x14ac:dyDescent="0.25">
      <c r="A7" s="23">
        <v>2</v>
      </c>
      <c r="B7" s="23" t="s">
        <v>36</v>
      </c>
      <c r="C7" s="24" t="s">
        <v>37</v>
      </c>
      <c r="D7" s="24">
        <f>E7+K7+N7</f>
        <v>37</v>
      </c>
      <c r="E7" s="34">
        <v>29</v>
      </c>
      <c r="F7" s="26">
        <f t="shared" si="0"/>
        <v>63</v>
      </c>
      <c r="G7" s="27"/>
      <c r="H7" s="28"/>
      <c r="I7" s="29">
        <f t="shared" si="1"/>
        <v>3</v>
      </c>
      <c r="J7" s="26">
        <f t="shared" ref="J7:J36" si="3">F7+G7+H7+I7</f>
        <v>66</v>
      </c>
      <c r="K7" s="27">
        <v>3</v>
      </c>
      <c r="L7" s="27">
        <v>8</v>
      </c>
      <c r="M7" s="27">
        <v>1</v>
      </c>
      <c r="N7" s="27">
        <v>5</v>
      </c>
      <c r="O7" s="30" t="s">
        <v>38</v>
      </c>
      <c r="P7" s="27">
        <v>15</v>
      </c>
      <c r="Q7" s="27">
        <v>3</v>
      </c>
      <c r="R7" s="31">
        <f t="shared" ref="R7:R36" si="4">J7+L7+M7+P7+Q7</f>
        <v>93</v>
      </c>
      <c r="S7" s="27">
        <v>1</v>
      </c>
      <c r="T7" s="27">
        <v>3</v>
      </c>
      <c r="U7" s="32">
        <v>5</v>
      </c>
      <c r="V7" s="32"/>
      <c r="W7" s="32">
        <v>1</v>
      </c>
      <c r="X7" s="32"/>
      <c r="Y7" s="32">
        <v>1</v>
      </c>
      <c r="Z7" s="32"/>
      <c r="AA7" s="32">
        <f t="shared" si="2"/>
        <v>11</v>
      </c>
      <c r="AB7" s="32">
        <v>1</v>
      </c>
      <c r="AC7" s="32">
        <v>1</v>
      </c>
      <c r="AD7" s="33">
        <f t="shared" ref="AD7:AD36" si="5">R7+AA7+AB7+AC7</f>
        <v>106</v>
      </c>
    </row>
    <row r="8" spans="1:32" ht="17.25" customHeight="1" x14ac:dyDescent="0.3">
      <c r="A8" s="23">
        <v>3</v>
      </c>
      <c r="B8" s="23" t="s">
        <v>39</v>
      </c>
      <c r="C8" s="24" t="s">
        <v>37</v>
      </c>
      <c r="D8" s="24">
        <f t="shared" ref="D8:D35" si="6">E8+K8+N8</f>
        <v>60</v>
      </c>
      <c r="E8" s="34">
        <v>50</v>
      </c>
      <c r="F8" s="26">
        <f t="shared" si="0"/>
        <v>110</v>
      </c>
      <c r="G8" s="27"/>
      <c r="H8" s="28"/>
      <c r="I8" s="29">
        <f t="shared" si="1"/>
        <v>5</v>
      </c>
      <c r="J8" s="26">
        <f t="shared" si="3"/>
        <v>115</v>
      </c>
      <c r="K8" s="27">
        <v>6</v>
      </c>
      <c r="L8" s="27">
        <v>16</v>
      </c>
      <c r="M8" s="35">
        <v>2</v>
      </c>
      <c r="N8" s="27">
        <v>4</v>
      </c>
      <c r="O8" s="30" t="s">
        <v>40</v>
      </c>
      <c r="P8" s="27">
        <v>12</v>
      </c>
      <c r="Q8" s="27">
        <v>4</v>
      </c>
      <c r="R8" s="31">
        <f t="shared" si="4"/>
        <v>149</v>
      </c>
      <c r="S8" s="27">
        <v>2</v>
      </c>
      <c r="T8" s="27">
        <v>3</v>
      </c>
      <c r="U8" s="32">
        <v>5</v>
      </c>
      <c r="V8" s="32">
        <v>1</v>
      </c>
      <c r="W8" s="32">
        <v>1</v>
      </c>
      <c r="X8" s="32">
        <v>1</v>
      </c>
      <c r="Y8" s="32">
        <v>1</v>
      </c>
      <c r="Z8" s="32">
        <v>1</v>
      </c>
      <c r="AA8" s="32">
        <f t="shared" si="2"/>
        <v>15</v>
      </c>
      <c r="AB8" s="32">
        <v>1</v>
      </c>
      <c r="AC8" s="32">
        <v>2</v>
      </c>
      <c r="AD8" s="33">
        <f t="shared" si="5"/>
        <v>167</v>
      </c>
    </row>
    <row r="9" spans="1:32" ht="16.5" x14ac:dyDescent="0.25">
      <c r="A9" s="23">
        <v>4</v>
      </c>
      <c r="B9" s="27" t="s">
        <v>41</v>
      </c>
      <c r="C9" s="24" t="s">
        <v>42</v>
      </c>
      <c r="D9" s="24">
        <f t="shared" si="6"/>
        <v>16</v>
      </c>
      <c r="E9" s="25">
        <v>12</v>
      </c>
      <c r="F9" s="26">
        <f t="shared" si="0"/>
        <v>26</v>
      </c>
      <c r="G9" s="27"/>
      <c r="H9" s="28"/>
      <c r="I9" s="29">
        <f t="shared" si="1"/>
        <v>1</v>
      </c>
      <c r="J9" s="26">
        <f t="shared" si="3"/>
        <v>27</v>
      </c>
      <c r="K9" s="27">
        <v>3</v>
      </c>
      <c r="L9" s="27">
        <v>8</v>
      </c>
      <c r="M9" s="27">
        <v>1</v>
      </c>
      <c r="N9" s="27">
        <v>1</v>
      </c>
      <c r="O9" s="30" t="s">
        <v>43</v>
      </c>
      <c r="P9" s="27">
        <v>3</v>
      </c>
      <c r="Q9" s="27">
        <v>1</v>
      </c>
      <c r="R9" s="31">
        <f t="shared" si="4"/>
        <v>40</v>
      </c>
      <c r="S9" s="27">
        <v>1</v>
      </c>
      <c r="T9" s="27">
        <v>2</v>
      </c>
      <c r="U9" s="32">
        <v>2</v>
      </c>
      <c r="V9" s="32"/>
      <c r="W9" s="32">
        <v>1</v>
      </c>
      <c r="X9" s="32"/>
      <c r="Y9" s="32">
        <v>1</v>
      </c>
      <c r="Z9" s="32"/>
      <c r="AA9" s="32">
        <f t="shared" si="2"/>
        <v>7</v>
      </c>
      <c r="AB9" s="32">
        <v>1</v>
      </c>
      <c r="AC9" s="32">
        <v>0</v>
      </c>
      <c r="AD9" s="33">
        <f t="shared" si="5"/>
        <v>48</v>
      </c>
    </row>
    <row r="10" spans="1:32" ht="16.5" x14ac:dyDescent="0.25">
      <c r="A10" s="23">
        <v>5</v>
      </c>
      <c r="B10" s="27" t="s">
        <v>44</v>
      </c>
      <c r="C10" s="24" t="s">
        <v>45</v>
      </c>
      <c r="D10" s="24">
        <f t="shared" si="6"/>
        <v>43</v>
      </c>
      <c r="E10" s="34">
        <v>35</v>
      </c>
      <c r="F10" s="26">
        <f t="shared" si="0"/>
        <v>77</v>
      </c>
      <c r="G10" s="27"/>
      <c r="H10" s="28"/>
      <c r="I10" s="36">
        <f t="shared" si="1"/>
        <v>3</v>
      </c>
      <c r="J10" s="26">
        <f t="shared" si="3"/>
        <v>80</v>
      </c>
      <c r="K10" s="27">
        <v>3</v>
      </c>
      <c r="L10" s="27">
        <v>8</v>
      </c>
      <c r="M10" s="27">
        <v>1</v>
      </c>
      <c r="N10" s="27">
        <v>5</v>
      </c>
      <c r="O10" s="30" t="s">
        <v>46</v>
      </c>
      <c r="P10" s="27">
        <v>15</v>
      </c>
      <c r="Q10" s="27">
        <v>3</v>
      </c>
      <c r="R10" s="31">
        <f t="shared" si="4"/>
        <v>107</v>
      </c>
      <c r="S10" s="35">
        <v>2</v>
      </c>
      <c r="T10" s="27">
        <v>3</v>
      </c>
      <c r="U10" s="32">
        <v>6</v>
      </c>
      <c r="V10" s="32"/>
      <c r="W10" s="32">
        <v>1</v>
      </c>
      <c r="X10" s="32">
        <v>1</v>
      </c>
      <c r="Y10" s="32">
        <v>1</v>
      </c>
      <c r="Z10" s="32">
        <v>1</v>
      </c>
      <c r="AA10" s="32">
        <f t="shared" si="2"/>
        <v>15</v>
      </c>
      <c r="AB10" s="32">
        <v>1</v>
      </c>
      <c r="AC10" s="32">
        <v>1</v>
      </c>
      <c r="AD10" s="33">
        <f t="shared" si="5"/>
        <v>124</v>
      </c>
    </row>
    <row r="11" spans="1:32" ht="16.5" x14ac:dyDescent="0.25">
      <c r="A11" s="23">
        <v>6</v>
      </c>
      <c r="B11" s="27" t="s">
        <v>47</v>
      </c>
      <c r="C11" s="24" t="s">
        <v>42</v>
      </c>
      <c r="D11" s="24">
        <f t="shared" si="6"/>
        <v>7</v>
      </c>
      <c r="E11" s="25">
        <v>7</v>
      </c>
      <c r="F11" s="26">
        <f t="shared" si="0"/>
        <v>15</v>
      </c>
      <c r="G11" s="27"/>
      <c r="H11" s="28"/>
      <c r="I11" s="29">
        <f t="shared" si="1"/>
        <v>1</v>
      </c>
      <c r="J11" s="26">
        <f t="shared" si="3"/>
        <v>16</v>
      </c>
      <c r="K11" s="27"/>
      <c r="L11" s="27"/>
      <c r="M11" s="27"/>
      <c r="N11" s="27">
        <v>0</v>
      </c>
      <c r="O11" s="30">
        <v>0</v>
      </c>
      <c r="P11" s="27">
        <v>0</v>
      </c>
      <c r="Q11" s="27">
        <v>1</v>
      </c>
      <c r="R11" s="31">
        <f>J11+L11+M11+P11+Q11</f>
        <v>17</v>
      </c>
      <c r="S11" s="27">
        <v>1</v>
      </c>
      <c r="T11" s="27">
        <v>1</v>
      </c>
      <c r="U11" s="32">
        <v>1</v>
      </c>
      <c r="V11" s="32"/>
      <c r="W11" s="32">
        <v>1</v>
      </c>
      <c r="X11" s="32"/>
      <c r="Y11" s="32">
        <v>1</v>
      </c>
      <c r="Z11" s="32"/>
      <c r="AA11" s="32">
        <f t="shared" si="2"/>
        <v>5</v>
      </c>
      <c r="AB11" s="32">
        <v>1</v>
      </c>
      <c r="AC11" s="32">
        <v>2</v>
      </c>
      <c r="AD11" s="33">
        <f t="shared" si="5"/>
        <v>25</v>
      </c>
      <c r="AF11" s="37"/>
    </row>
    <row r="12" spans="1:32" ht="15.75" customHeight="1" x14ac:dyDescent="0.25">
      <c r="A12" s="23">
        <v>7</v>
      </c>
      <c r="B12" s="27" t="s">
        <v>48</v>
      </c>
      <c r="C12" s="24" t="s">
        <v>42</v>
      </c>
      <c r="D12" s="24">
        <f t="shared" si="6"/>
        <v>10</v>
      </c>
      <c r="E12" s="34">
        <v>9</v>
      </c>
      <c r="F12" s="26">
        <f t="shared" si="0"/>
        <v>19</v>
      </c>
      <c r="G12" s="27"/>
      <c r="H12" s="28"/>
      <c r="I12" s="29">
        <f t="shared" si="1"/>
        <v>1</v>
      </c>
      <c r="J12" s="26">
        <f t="shared" si="3"/>
        <v>20</v>
      </c>
      <c r="K12" s="27"/>
      <c r="L12" s="27"/>
      <c r="M12" s="27"/>
      <c r="N12" s="27">
        <v>1</v>
      </c>
      <c r="O12" s="30" t="s">
        <v>49</v>
      </c>
      <c r="P12" s="27">
        <v>3</v>
      </c>
      <c r="Q12" s="27">
        <v>1</v>
      </c>
      <c r="R12" s="31">
        <f t="shared" si="4"/>
        <v>24</v>
      </c>
      <c r="S12" s="27">
        <v>1</v>
      </c>
      <c r="T12" s="27">
        <v>1</v>
      </c>
      <c r="U12" s="32">
        <v>1</v>
      </c>
      <c r="V12" s="32">
        <v>0</v>
      </c>
      <c r="W12" s="32">
        <v>1</v>
      </c>
      <c r="X12" s="32"/>
      <c r="Y12" s="32">
        <v>1</v>
      </c>
      <c r="Z12" s="32"/>
      <c r="AA12" s="32">
        <f t="shared" si="2"/>
        <v>5</v>
      </c>
      <c r="AB12" s="32">
        <v>1</v>
      </c>
      <c r="AC12" s="32">
        <v>1</v>
      </c>
      <c r="AD12" s="33">
        <f t="shared" si="5"/>
        <v>31</v>
      </c>
    </row>
    <row r="13" spans="1:32" ht="16.5" x14ac:dyDescent="0.25">
      <c r="A13" s="23">
        <v>8</v>
      </c>
      <c r="B13" s="27" t="s">
        <v>50</v>
      </c>
      <c r="C13" s="24" t="s">
        <v>51</v>
      </c>
      <c r="D13" s="24">
        <f t="shared" si="6"/>
        <v>14</v>
      </c>
      <c r="E13" s="34">
        <v>12</v>
      </c>
      <c r="F13" s="26">
        <f t="shared" si="0"/>
        <v>26</v>
      </c>
      <c r="G13" s="27"/>
      <c r="H13" s="28"/>
      <c r="I13" s="29">
        <f>IF(ROUNDDOWN((E13/9),0)&lt;1,1,ROUNDDOWN((E13/9),0))</f>
        <v>1</v>
      </c>
      <c r="J13" s="26">
        <f>F13+G13+H13+I13</f>
        <v>27</v>
      </c>
      <c r="K13" s="27"/>
      <c r="L13" s="27"/>
      <c r="M13" s="27"/>
      <c r="N13" s="27">
        <v>2</v>
      </c>
      <c r="O13" s="30" t="s">
        <v>52</v>
      </c>
      <c r="P13" s="27">
        <v>6</v>
      </c>
      <c r="Q13" s="27">
        <v>1</v>
      </c>
      <c r="R13" s="31">
        <f t="shared" si="4"/>
        <v>34</v>
      </c>
      <c r="S13" s="27">
        <v>1</v>
      </c>
      <c r="T13" s="27">
        <v>2</v>
      </c>
      <c r="U13" s="32">
        <v>1</v>
      </c>
      <c r="V13" s="32">
        <v>1</v>
      </c>
      <c r="W13" s="32">
        <v>1</v>
      </c>
      <c r="X13" s="32"/>
      <c r="Y13" s="32">
        <v>1</v>
      </c>
      <c r="Z13" s="32"/>
      <c r="AA13" s="32">
        <f t="shared" si="2"/>
        <v>7</v>
      </c>
      <c r="AB13" s="32">
        <v>1</v>
      </c>
      <c r="AC13" s="32">
        <v>1</v>
      </c>
      <c r="AD13" s="33">
        <f t="shared" si="5"/>
        <v>43</v>
      </c>
    </row>
    <row r="14" spans="1:32" ht="16.5" x14ac:dyDescent="0.25">
      <c r="A14" s="23">
        <v>9</v>
      </c>
      <c r="B14" s="27" t="s">
        <v>53</v>
      </c>
      <c r="C14" s="24" t="s">
        <v>34</v>
      </c>
      <c r="D14" s="24">
        <f t="shared" si="6"/>
        <v>22</v>
      </c>
      <c r="E14" s="25">
        <v>20</v>
      </c>
      <c r="F14" s="26">
        <f t="shared" si="0"/>
        <v>44</v>
      </c>
      <c r="G14" s="27"/>
      <c r="H14" s="28"/>
      <c r="I14" s="29">
        <f t="shared" si="1"/>
        <v>2</v>
      </c>
      <c r="J14" s="26">
        <f t="shared" si="3"/>
        <v>46</v>
      </c>
      <c r="K14" s="27"/>
      <c r="L14" s="27"/>
      <c r="M14" s="27"/>
      <c r="N14" s="27">
        <v>2</v>
      </c>
      <c r="O14" s="30" t="s">
        <v>54</v>
      </c>
      <c r="P14" s="27">
        <v>6</v>
      </c>
      <c r="Q14" s="27">
        <v>2</v>
      </c>
      <c r="R14" s="31">
        <f t="shared" si="4"/>
        <v>54</v>
      </c>
      <c r="S14" s="27">
        <v>1</v>
      </c>
      <c r="T14" s="27">
        <v>3</v>
      </c>
      <c r="U14" s="32">
        <v>2</v>
      </c>
      <c r="V14" s="32"/>
      <c r="W14" s="32">
        <v>1</v>
      </c>
      <c r="X14" s="32"/>
      <c r="Y14" s="32">
        <v>1</v>
      </c>
      <c r="Z14" s="32"/>
      <c r="AA14" s="32">
        <f t="shared" si="2"/>
        <v>8</v>
      </c>
      <c r="AB14" s="32">
        <v>1</v>
      </c>
      <c r="AC14" s="32">
        <v>0</v>
      </c>
      <c r="AD14" s="33">
        <f t="shared" si="5"/>
        <v>63</v>
      </c>
    </row>
    <row r="15" spans="1:32" ht="16.5" x14ac:dyDescent="0.25">
      <c r="A15" s="23">
        <v>10</v>
      </c>
      <c r="B15" s="27" t="s">
        <v>55</v>
      </c>
      <c r="C15" s="24" t="s">
        <v>51</v>
      </c>
      <c r="D15" s="24">
        <f t="shared" si="6"/>
        <v>23</v>
      </c>
      <c r="E15" s="25">
        <v>16</v>
      </c>
      <c r="F15" s="26">
        <f t="shared" si="0"/>
        <v>35</v>
      </c>
      <c r="G15" s="27"/>
      <c r="H15" s="28"/>
      <c r="I15" s="29">
        <f t="shared" si="1"/>
        <v>1</v>
      </c>
      <c r="J15" s="26">
        <f t="shared" si="3"/>
        <v>36</v>
      </c>
      <c r="K15" s="27">
        <v>3</v>
      </c>
      <c r="L15" s="27">
        <v>7</v>
      </c>
      <c r="M15" s="27">
        <v>2</v>
      </c>
      <c r="N15" s="27">
        <v>4</v>
      </c>
      <c r="O15" s="30" t="s">
        <v>56</v>
      </c>
      <c r="P15" s="27">
        <v>12</v>
      </c>
      <c r="Q15" s="27">
        <v>2</v>
      </c>
      <c r="R15" s="31">
        <f t="shared" si="4"/>
        <v>59</v>
      </c>
      <c r="S15" s="27">
        <v>1</v>
      </c>
      <c r="T15" s="27">
        <v>3</v>
      </c>
      <c r="U15" s="32">
        <v>2</v>
      </c>
      <c r="V15" s="32"/>
      <c r="W15" s="32">
        <v>1</v>
      </c>
      <c r="X15" s="32"/>
      <c r="Y15" s="32">
        <v>1</v>
      </c>
      <c r="Z15" s="32"/>
      <c r="AA15" s="32">
        <f t="shared" si="2"/>
        <v>8</v>
      </c>
      <c r="AB15" s="32">
        <v>1</v>
      </c>
      <c r="AC15" s="32">
        <v>2</v>
      </c>
      <c r="AD15" s="33">
        <f t="shared" si="5"/>
        <v>70</v>
      </c>
    </row>
    <row r="16" spans="1:32" ht="16.5" x14ac:dyDescent="0.25">
      <c r="A16" s="23">
        <v>1</v>
      </c>
      <c r="B16" s="27" t="s">
        <v>57</v>
      </c>
      <c r="C16" s="27" t="s">
        <v>58</v>
      </c>
      <c r="D16" s="24">
        <f t="shared" si="6"/>
        <v>3</v>
      </c>
      <c r="E16" s="25">
        <v>3</v>
      </c>
      <c r="F16" s="26">
        <f t="shared" si="0"/>
        <v>6</v>
      </c>
      <c r="G16" s="38"/>
      <c r="H16" s="39">
        <f>[1]偏遠地區學校合理員額!U6</f>
        <v>4</v>
      </c>
      <c r="I16" s="28"/>
      <c r="J16" s="26">
        <f t="shared" si="3"/>
        <v>10</v>
      </c>
      <c r="K16" s="27"/>
      <c r="L16" s="27"/>
      <c r="M16" s="27"/>
      <c r="N16" s="27">
        <v>0</v>
      </c>
      <c r="O16" s="30">
        <v>0</v>
      </c>
      <c r="P16" s="27">
        <v>0</v>
      </c>
      <c r="Q16" s="27">
        <v>1</v>
      </c>
      <c r="R16" s="31">
        <f t="shared" si="4"/>
        <v>11</v>
      </c>
      <c r="S16" s="27">
        <v>1</v>
      </c>
      <c r="T16" s="27">
        <v>1</v>
      </c>
      <c r="U16" s="32">
        <v>1</v>
      </c>
      <c r="V16" s="32"/>
      <c r="W16" s="32">
        <v>1</v>
      </c>
      <c r="X16" s="32"/>
      <c r="Y16" s="32"/>
      <c r="Z16" s="32"/>
      <c r="AA16" s="32">
        <f t="shared" si="2"/>
        <v>4</v>
      </c>
      <c r="AB16" s="32">
        <v>1</v>
      </c>
      <c r="AC16" s="32">
        <v>0</v>
      </c>
      <c r="AD16" s="33">
        <f t="shared" si="5"/>
        <v>16</v>
      </c>
    </row>
    <row r="17" spans="1:30" ht="16.5" x14ac:dyDescent="0.25">
      <c r="A17" s="23">
        <v>2</v>
      </c>
      <c r="B17" s="27" t="s">
        <v>59</v>
      </c>
      <c r="C17" s="27" t="s">
        <v>60</v>
      </c>
      <c r="D17" s="24">
        <f t="shared" si="6"/>
        <v>4</v>
      </c>
      <c r="E17" s="25">
        <v>4</v>
      </c>
      <c r="F17" s="26">
        <f t="shared" si="0"/>
        <v>8</v>
      </c>
      <c r="G17" s="38"/>
      <c r="H17" s="39">
        <f>[1]偏遠地區學校合理員額!U7</f>
        <v>5</v>
      </c>
      <c r="I17" s="28"/>
      <c r="J17" s="26">
        <f t="shared" si="3"/>
        <v>13</v>
      </c>
      <c r="K17" s="27"/>
      <c r="L17" s="27"/>
      <c r="M17" s="27"/>
      <c r="N17" s="27">
        <v>0</v>
      </c>
      <c r="O17" s="30">
        <v>0</v>
      </c>
      <c r="P17" s="27">
        <v>0</v>
      </c>
      <c r="Q17" s="27">
        <v>1</v>
      </c>
      <c r="R17" s="31">
        <f t="shared" si="4"/>
        <v>14</v>
      </c>
      <c r="S17" s="27">
        <v>1</v>
      </c>
      <c r="T17" s="27">
        <v>1</v>
      </c>
      <c r="U17" s="32">
        <v>1</v>
      </c>
      <c r="V17" s="32"/>
      <c r="W17" s="32">
        <v>1</v>
      </c>
      <c r="X17" s="32"/>
      <c r="Y17" s="32">
        <v>1</v>
      </c>
      <c r="Z17" s="32"/>
      <c r="AA17" s="32">
        <f t="shared" si="2"/>
        <v>5</v>
      </c>
      <c r="AB17" s="32">
        <v>1</v>
      </c>
      <c r="AC17" s="32">
        <v>0</v>
      </c>
      <c r="AD17" s="33">
        <f t="shared" si="5"/>
        <v>20</v>
      </c>
    </row>
    <row r="18" spans="1:30" ht="18" customHeight="1" x14ac:dyDescent="0.25">
      <c r="A18" s="23">
        <v>3</v>
      </c>
      <c r="B18" s="27" t="s">
        <v>61</v>
      </c>
      <c r="C18" s="27" t="s">
        <v>62</v>
      </c>
      <c r="D18" s="24">
        <f t="shared" si="6"/>
        <v>6</v>
      </c>
      <c r="E18" s="34">
        <v>5</v>
      </c>
      <c r="F18" s="26">
        <f t="shared" si="0"/>
        <v>11</v>
      </c>
      <c r="G18" s="27"/>
      <c r="H18" s="39">
        <f>[1]偏遠地區學校合理員額!U8</f>
        <v>4</v>
      </c>
      <c r="I18" s="28"/>
      <c r="J18" s="26">
        <f t="shared" si="3"/>
        <v>15</v>
      </c>
      <c r="K18" s="27"/>
      <c r="L18" s="27"/>
      <c r="M18" s="27"/>
      <c r="N18" s="27">
        <v>1</v>
      </c>
      <c r="O18" s="30" t="s">
        <v>63</v>
      </c>
      <c r="P18" s="27">
        <v>3</v>
      </c>
      <c r="Q18" s="27">
        <v>1</v>
      </c>
      <c r="R18" s="31">
        <f t="shared" si="4"/>
        <v>19</v>
      </c>
      <c r="S18" s="27">
        <v>1</v>
      </c>
      <c r="T18" s="27">
        <v>1</v>
      </c>
      <c r="U18" s="32">
        <v>1</v>
      </c>
      <c r="V18" s="32"/>
      <c r="W18" s="32">
        <v>1</v>
      </c>
      <c r="X18" s="32"/>
      <c r="Y18" s="32"/>
      <c r="Z18" s="32"/>
      <c r="AA18" s="32">
        <f t="shared" si="2"/>
        <v>4</v>
      </c>
      <c r="AB18" s="32">
        <v>1</v>
      </c>
      <c r="AC18" s="32">
        <v>0</v>
      </c>
      <c r="AD18" s="33">
        <f t="shared" si="5"/>
        <v>24</v>
      </c>
    </row>
    <row r="19" spans="1:30" ht="16.899999999999999" customHeight="1" x14ac:dyDescent="0.25">
      <c r="A19" s="23">
        <v>4</v>
      </c>
      <c r="B19" s="27" t="s">
        <v>64</v>
      </c>
      <c r="C19" s="27" t="s">
        <v>62</v>
      </c>
      <c r="D19" s="24">
        <f t="shared" si="6"/>
        <v>7</v>
      </c>
      <c r="E19" s="25">
        <v>6</v>
      </c>
      <c r="F19" s="26">
        <f t="shared" si="0"/>
        <v>13</v>
      </c>
      <c r="G19" s="27"/>
      <c r="H19" s="39">
        <f>[1]偏遠地區學校合理員額!U9</f>
        <v>4</v>
      </c>
      <c r="I19" s="28"/>
      <c r="J19" s="26">
        <f t="shared" si="3"/>
        <v>17</v>
      </c>
      <c r="K19" s="27"/>
      <c r="L19" s="27"/>
      <c r="M19" s="27"/>
      <c r="N19" s="27">
        <v>1</v>
      </c>
      <c r="O19" s="30" t="s">
        <v>43</v>
      </c>
      <c r="P19" s="27">
        <v>3</v>
      </c>
      <c r="Q19" s="27">
        <v>1</v>
      </c>
      <c r="R19" s="31">
        <f t="shared" si="4"/>
        <v>21</v>
      </c>
      <c r="S19" s="27">
        <v>1</v>
      </c>
      <c r="T19" s="27">
        <v>1</v>
      </c>
      <c r="U19" s="32">
        <v>1</v>
      </c>
      <c r="V19" s="32"/>
      <c r="W19" s="32">
        <v>1</v>
      </c>
      <c r="X19" s="32"/>
      <c r="Y19" s="32">
        <v>1</v>
      </c>
      <c r="Z19" s="32"/>
      <c r="AA19" s="32">
        <f t="shared" si="2"/>
        <v>5</v>
      </c>
      <c r="AB19" s="32">
        <v>1</v>
      </c>
      <c r="AC19" s="32">
        <v>0</v>
      </c>
      <c r="AD19" s="33">
        <f t="shared" si="5"/>
        <v>27</v>
      </c>
    </row>
    <row r="20" spans="1:30" ht="16.5" x14ac:dyDescent="0.25">
      <c r="A20" s="23">
        <v>5</v>
      </c>
      <c r="B20" s="27" t="s">
        <v>65</v>
      </c>
      <c r="C20" s="27" t="s">
        <v>66</v>
      </c>
      <c r="D20" s="24">
        <f t="shared" si="6"/>
        <v>3</v>
      </c>
      <c r="E20" s="25">
        <v>3</v>
      </c>
      <c r="F20" s="26">
        <f t="shared" si="0"/>
        <v>6</v>
      </c>
      <c r="G20" s="27">
        <v>1</v>
      </c>
      <c r="H20" s="39">
        <f>[1]偏遠地區學校合理員額!U10</f>
        <v>4</v>
      </c>
      <c r="I20" s="28"/>
      <c r="J20" s="26">
        <f t="shared" si="3"/>
        <v>11</v>
      </c>
      <c r="K20" s="27"/>
      <c r="L20" s="27"/>
      <c r="M20" s="27"/>
      <c r="N20" s="27">
        <v>0</v>
      </c>
      <c r="O20" s="30">
        <v>0</v>
      </c>
      <c r="P20" s="27">
        <v>0</v>
      </c>
      <c r="Q20" s="27">
        <v>1</v>
      </c>
      <c r="R20" s="31">
        <f t="shared" si="4"/>
        <v>12</v>
      </c>
      <c r="S20" s="27">
        <v>1</v>
      </c>
      <c r="T20" s="27">
        <v>1</v>
      </c>
      <c r="U20" s="32">
        <v>1</v>
      </c>
      <c r="V20" s="32"/>
      <c r="W20" s="32">
        <v>1</v>
      </c>
      <c r="X20" s="32"/>
      <c r="Y20" s="32"/>
      <c r="Z20" s="32"/>
      <c r="AA20" s="32">
        <f t="shared" si="2"/>
        <v>4</v>
      </c>
      <c r="AB20" s="32">
        <v>1</v>
      </c>
      <c r="AC20" s="32">
        <v>1</v>
      </c>
      <c r="AD20" s="33">
        <f t="shared" si="5"/>
        <v>18</v>
      </c>
    </row>
    <row r="21" spans="1:30" ht="16.5" x14ac:dyDescent="0.25">
      <c r="A21" s="23">
        <v>6</v>
      </c>
      <c r="B21" s="27" t="s">
        <v>67</v>
      </c>
      <c r="C21" s="27" t="s">
        <v>68</v>
      </c>
      <c r="D21" s="24">
        <f t="shared" si="6"/>
        <v>3</v>
      </c>
      <c r="E21" s="25">
        <v>3</v>
      </c>
      <c r="F21" s="26">
        <f t="shared" si="0"/>
        <v>6</v>
      </c>
      <c r="G21" s="27"/>
      <c r="H21" s="39">
        <f>[1]偏遠地區學校合理員額!U11</f>
        <v>4</v>
      </c>
      <c r="I21" s="28"/>
      <c r="J21" s="26">
        <f t="shared" si="3"/>
        <v>10</v>
      </c>
      <c r="K21" s="27"/>
      <c r="L21" s="27"/>
      <c r="M21" s="27"/>
      <c r="N21" s="27">
        <v>0</v>
      </c>
      <c r="O21" s="30">
        <v>0</v>
      </c>
      <c r="P21" s="27">
        <v>0</v>
      </c>
      <c r="Q21" s="27">
        <v>1</v>
      </c>
      <c r="R21" s="31">
        <f t="shared" si="4"/>
        <v>11</v>
      </c>
      <c r="S21" s="27">
        <v>1</v>
      </c>
      <c r="T21" s="27">
        <v>1</v>
      </c>
      <c r="U21" s="32">
        <v>1</v>
      </c>
      <c r="V21" s="32"/>
      <c r="W21" s="32">
        <v>1</v>
      </c>
      <c r="X21" s="32"/>
      <c r="Y21" s="32"/>
      <c r="Z21" s="32"/>
      <c r="AA21" s="32">
        <f t="shared" si="2"/>
        <v>4</v>
      </c>
      <c r="AB21" s="32">
        <v>1</v>
      </c>
      <c r="AC21" s="32">
        <v>1</v>
      </c>
      <c r="AD21" s="33">
        <f t="shared" si="5"/>
        <v>17</v>
      </c>
    </row>
    <row r="22" spans="1:30" ht="16.5" x14ac:dyDescent="0.25">
      <c r="A22" s="23">
        <v>7</v>
      </c>
      <c r="B22" s="27" t="s">
        <v>69</v>
      </c>
      <c r="C22" s="27" t="s">
        <v>68</v>
      </c>
      <c r="D22" s="24">
        <f t="shared" si="6"/>
        <v>40</v>
      </c>
      <c r="E22" s="25">
        <v>26</v>
      </c>
      <c r="F22" s="26">
        <f t="shared" si="0"/>
        <v>57</v>
      </c>
      <c r="G22" s="38"/>
      <c r="H22" s="39">
        <f>[1]偏遠地區學校合理員額!U12</f>
        <v>13</v>
      </c>
      <c r="I22" s="28"/>
      <c r="J22" s="26">
        <f t="shared" si="3"/>
        <v>70</v>
      </c>
      <c r="K22" s="40">
        <v>6</v>
      </c>
      <c r="L22" s="40">
        <v>14</v>
      </c>
      <c r="M22" s="27">
        <v>4</v>
      </c>
      <c r="N22" s="27">
        <v>8</v>
      </c>
      <c r="O22" s="30" t="s">
        <v>70</v>
      </c>
      <c r="P22" s="27">
        <v>24</v>
      </c>
      <c r="Q22" s="27">
        <v>3</v>
      </c>
      <c r="R22" s="31">
        <f t="shared" si="4"/>
        <v>115</v>
      </c>
      <c r="S22" s="27">
        <v>1</v>
      </c>
      <c r="T22" s="27">
        <v>3</v>
      </c>
      <c r="U22" s="32">
        <v>5</v>
      </c>
      <c r="V22" s="32"/>
      <c r="W22" s="32">
        <v>1</v>
      </c>
      <c r="X22" s="32">
        <v>1</v>
      </c>
      <c r="Y22" s="32">
        <v>1</v>
      </c>
      <c r="Z22" s="32">
        <v>1</v>
      </c>
      <c r="AA22" s="32">
        <f t="shared" si="2"/>
        <v>13</v>
      </c>
      <c r="AB22" s="32">
        <v>1</v>
      </c>
      <c r="AC22" s="32">
        <v>1</v>
      </c>
      <c r="AD22" s="33">
        <f t="shared" si="5"/>
        <v>130</v>
      </c>
    </row>
    <row r="23" spans="1:30" ht="19.5" x14ac:dyDescent="0.3">
      <c r="A23" s="23">
        <v>8</v>
      </c>
      <c r="B23" s="27" t="s">
        <v>71</v>
      </c>
      <c r="C23" s="27" t="s">
        <v>60</v>
      </c>
      <c r="D23" s="24">
        <f t="shared" si="6"/>
        <v>17</v>
      </c>
      <c r="E23" s="25">
        <v>12</v>
      </c>
      <c r="F23" s="26">
        <f t="shared" si="0"/>
        <v>26</v>
      </c>
      <c r="G23" s="27"/>
      <c r="H23" s="39">
        <f>[1]偏遠地區學校合理員額!U13</f>
        <v>9</v>
      </c>
      <c r="I23" s="28"/>
      <c r="J23" s="26">
        <f t="shared" si="3"/>
        <v>35</v>
      </c>
      <c r="K23" s="27">
        <v>3</v>
      </c>
      <c r="L23" s="27">
        <v>7</v>
      </c>
      <c r="M23" s="27">
        <v>2</v>
      </c>
      <c r="N23" s="27">
        <v>2</v>
      </c>
      <c r="O23" s="30" t="s">
        <v>72</v>
      </c>
      <c r="P23" s="27">
        <v>6</v>
      </c>
      <c r="Q23" s="27">
        <v>1</v>
      </c>
      <c r="R23" s="31">
        <f t="shared" si="4"/>
        <v>51</v>
      </c>
      <c r="S23" s="27">
        <v>1</v>
      </c>
      <c r="T23" s="27">
        <v>2</v>
      </c>
      <c r="U23" s="32">
        <v>2</v>
      </c>
      <c r="V23" s="32"/>
      <c r="W23" s="32">
        <v>1</v>
      </c>
      <c r="X23" s="32"/>
      <c r="Y23" s="32">
        <v>1</v>
      </c>
      <c r="Z23" s="32"/>
      <c r="AA23" s="32">
        <f t="shared" si="2"/>
        <v>7</v>
      </c>
      <c r="AB23" s="32">
        <v>1</v>
      </c>
      <c r="AC23" s="32">
        <v>2</v>
      </c>
      <c r="AD23" s="33">
        <f t="shared" si="5"/>
        <v>61</v>
      </c>
    </row>
    <row r="24" spans="1:30" ht="16.5" x14ac:dyDescent="0.25">
      <c r="A24" s="23">
        <v>9</v>
      </c>
      <c r="B24" s="27" t="s">
        <v>73</v>
      </c>
      <c r="C24" s="27" t="s">
        <v>60</v>
      </c>
      <c r="D24" s="24">
        <f t="shared" si="6"/>
        <v>36</v>
      </c>
      <c r="E24" s="25">
        <v>34</v>
      </c>
      <c r="F24" s="26">
        <f t="shared" si="0"/>
        <v>74</v>
      </c>
      <c r="G24" s="27"/>
      <c r="H24" s="39">
        <f>[1]偏遠地區學校合理員額!U14</f>
        <v>13</v>
      </c>
      <c r="I24" s="28"/>
      <c r="J24" s="26">
        <f t="shared" si="3"/>
        <v>87</v>
      </c>
      <c r="K24" s="27"/>
      <c r="L24" s="27"/>
      <c r="M24" s="27"/>
      <c r="N24" s="27">
        <v>2</v>
      </c>
      <c r="O24" s="30" t="s">
        <v>74</v>
      </c>
      <c r="P24" s="27">
        <v>6</v>
      </c>
      <c r="Q24" s="27">
        <v>3</v>
      </c>
      <c r="R24" s="31">
        <f t="shared" si="4"/>
        <v>96</v>
      </c>
      <c r="S24" s="27">
        <v>1</v>
      </c>
      <c r="T24" s="27">
        <v>3</v>
      </c>
      <c r="U24" s="32">
        <v>4</v>
      </c>
      <c r="V24" s="32"/>
      <c r="W24" s="32">
        <v>1</v>
      </c>
      <c r="X24" s="32"/>
      <c r="Y24" s="32">
        <v>1</v>
      </c>
      <c r="Z24" s="32"/>
      <c r="AA24" s="32">
        <f t="shared" si="2"/>
        <v>10</v>
      </c>
      <c r="AB24" s="32">
        <v>1</v>
      </c>
      <c r="AC24" s="32">
        <v>0</v>
      </c>
      <c r="AD24" s="33">
        <f t="shared" si="5"/>
        <v>107</v>
      </c>
    </row>
    <row r="25" spans="1:30" ht="16.899999999999999" customHeight="1" x14ac:dyDescent="0.25">
      <c r="A25" s="23">
        <v>10</v>
      </c>
      <c r="B25" s="27" t="s">
        <v>75</v>
      </c>
      <c r="C25" s="27" t="s">
        <v>76</v>
      </c>
      <c r="D25" s="24">
        <f t="shared" si="6"/>
        <v>4</v>
      </c>
      <c r="E25" s="25">
        <v>3</v>
      </c>
      <c r="F25" s="26">
        <f t="shared" si="0"/>
        <v>6</v>
      </c>
      <c r="G25" s="27">
        <v>1</v>
      </c>
      <c r="H25" s="39">
        <f>[1]偏遠地區學校合理員額!U15</f>
        <v>4</v>
      </c>
      <c r="I25" s="28"/>
      <c r="J25" s="26">
        <f t="shared" si="3"/>
        <v>11</v>
      </c>
      <c r="K25" s="27"/>
      <c r="L25" s="27"/>
      <c r="M25" s="27"/>
      <c r="N25" s="27">
        <v>1</v>
      </c>
      <c r="O25" s="30" t="s">
        <v>77</v>
      </c>
      <c r="P25" s="27">
        <v>3</v>
      </c>
      <c r="Q25" s="27">
        <v>1</v>
      </c>
      <c r="R25" s="31">
        <f t="shared" si="4"/>
        <v>15</v>
      </c>
      <c r="S25" s="27">
        <v>1</v>
      </c>
      <c r="T25" s="27">
        <v>1</v>
      </c>
      <c r="U25" s="32">
        <v>1</v>
      </c>
      <c r="V25" s="32"/>
      <c r="W25" s="32">
        <v>1</v>
      </c>
      <c r="X25" s="32"/>
      <c r="Y25" s="32">
        <v>1</v>
      </c>
      <c r="Z25" s="32"/>
      <c r="AA25" s="32">
        <f t="shared" si="2"/>
        <v>5</v>
      </c>
      <c r="AB25" s="32">
        <v>1</v>
      </c>
      <c r="AC25" s="32">
        <v>0</v>
      </c>
      <c r="AD25" s="33">
        <f t="shared" si="5"/>
        <v>21</v>
      </c>
    </row>
    <row r="26" spans="1:30" ht="16.5" x14ac:dyDescent="0.25">
      <c r="A26" s="23">
        <v>11</v>
      </c>
      <c r="B26" s="27" t="s">
        <v>78</v>
      </c>
      <c r="C26" s="27" t="s">
        <v>58</v>
      </c>
      <c r="D26" s="24">
        <f t="shared" si="6"/>
        <v>12</v>
      </c>
      <c r="E26" s="34">
        <v>8</v>
      </c>
      <c r="F26" s="26">
        <f t="shared" si="0"/>
        <v>17</v>
      </c>
      <c r="G26" s="38"/>
      <c r="H26" s="39">
        <f>[1]偏遠地區學校合理員額!U16</f>
        <v>7</v>
      </c>
      <c r="I26" s="28"/>
      <c r="J26" s="26">
        <f t="shared" si="3"/>
        <v>24</v>
      </c>
      <c r="K26" s="27">
        <v>3</v>
      </c>
      <c r="L26" s="27">
        <v>8</v>
      </c>
      <c r="M26" s="27">
        <v>1</v>
      </c>
      <c r="N26" s="27">
        <v>1</v>
      </c>
      <c r="O26" s="30" t="s">
        <v>79</v>
      </c>
      <c r="P26" s="27">
        <v>3</v>
      </c>
      <c r="Q26" s="27">
        <v>1</v>
      </c>
      <c r="R26" s="31">
        <f t="shared" si="4"/>
        <v>37</v>
      </c>
      <c r="S26" s="27">
        <v>1</v>
      </c>
      <c r="T26" s="41">
        <v>1</v>
      </c>
      <c r="U26" s="41">
        <v>1</v>
      </c>
      <c r="V26" s="32"/>
      <c r="W26" s="32">
        <v>1</v>
      </c>
      <c r="X26" s="32"/>
      <c r="Y26" s="32">
        <v>1</v>
      </c>
      <c r="Z26" s="32"/>
      <c r="AA26" s="32">
        <f t="shared" si="2"/>
        <v>5</v>
      </c>
      <c r="AB26" s="32">
        <v>1</v>
      </c>
      <c r="AC26" s="32">
        <v>0</v>
      </c>
      <c r="AD26" s="33">
        <f t="shared" si="5"/>
        <v>43</v>
      </c>
    </row>
    <row r="27" spans="1:30" ht="16.5" x14ac:dyDescent="0.25">
      <c r="A27" s="23">
        <v>12</v>
      </c>
      <c r="B27" s="27" t="s">
        <v>80</v>
      </c>
      <c r="C27" s="27" t="s">
        <v>68</v>
      </c>
      <c r="D27" s="24">
        <f t="shared" si="6"/>
        <v>6</v>
      </c>
      <c r="E27" s="25">
        <v>5</v>
      </c>
      <c r="F27" s="26">
        <f t="shared" si="0"/>
        <v>11</v>
      </c>
      <c r="G27" s="27"/>
      <c r="H27" s="39">
        <f>[1]偏遠地區學校合理員額!U17</f>
        <v>4</v>
      </c>
      <c r="I27" s="28"/>
      <c r="J27" s="26">
        <f t="shared" si="3"/>
        <v>15</v>
      </c>
      <c r="K27" s="27"/>
      <c r="L27" s="27"/>
      <c r="M27" s="27"/>
      <c r="N27" s="27">
        <v>1</v>
      </c>
      <c r="O27" s="30" t="s">
        <v>79</v>
      </c>
      <c r="P27" s="27">
        <v>3</v>
      </c>
      <c r="Q27" s="27">
        <v>1</v>
      </c>
      <c r="R27" s="31">
        <f t="shared" si="4"/>
        <v>19</v>
      </c>
      <c r="S27" s="27">
        <v>1</v>
      </c>
      <c r="T27" s="27">
        <v>1</v>
      </c>
      <c r="U27" s="32">
        <v>1</v>
      </c>
      <c r="V27" s="32"/>
      <c r="W27" s="32">
        <v>1</v>
      </c>
      <c r="X27" s="32"/>
      <c r="Y27" s="32">
        <v>1</v>
      </c>
      <c r="Z27" s="32"/>
      <c r="AA27" s="32">
        <f t="shared" si="2"/>
        <v>5</v>
      </c>
      <c r="AB27" s="32">
        <v>1</v>
      </c>
      <c r="AC27" s="32">
        <v>1</v>
      </c>
      <c r="AD27" s="33">
        <f t="shared" si="5"/>
        <v>26</v>
      </c>
    </row>
    <row r="28" spans="1:30" ht="16.5" x14ac:dyDescent="0.25">
      <c r="A28" s="23">
        <v>13</v>
      </c>
      <c r="B28" s="27" t="s">
        <v>81</v>
      </c>
      <c r="C28" s="27" t="s">
        <v>58</v>
      </c>
      <c r="D28" s="24">
        <f t="shared" si="6"/>
        <v>4</v>
      </c>
      <c r="E28" s="25">
        <v>3</v>
      </c>
      <c r="F28" s="26">
        <f t="shared" si="0"/>
        <v>6</v>
      </c>
      <c r="G28" s="38"/>
      <c r="H28" s="39">
        <f>[1]偏遠地區學校合理員額!U18</f>
        <v>4</v>
      </c>
      <c r="I28" s="28"/>
      <c r="J28" s="26">
        <f t="shared" si="3"/>
        <v>10</v>
      </c>
      <c r="K28" s="27"/>
      <c r="L28" s="27"/>
      <c r="M28" s="27"/>
      <c r="N28" s="27">
        <v>1</v>
      </c>
      <c r="O28" s="30" t="s">
        <v>79</v>
      </c>
      <c r="P28" s="27">
        <v>3</v>
      </c>
      <c r="Q28" s="27">
        <v>1</v>
      </c>
      <c r="R28" s="31">
        <f t="shared" si="4"/>
        <v>14</v>
      </c>
      <c r="S28" s="27">
        <v>1</v>
      </c>
      <c r="T28" s="27">
        <v>1</v>
      </c>
      <c r="U28" s="27">
        <v>1</v>
      </c>
      <c r="V28" s="27"/>
      <c r="W28" s="27">
        <v>1</v>
      </c>
      <c r="X28" s="27"/>
      <c r="Y28" s="27"/>
      <c r="Z28" s="27"/>
      <c r="AA28" s="27">
        <f t="shared" si="2"/>
        <v>4</v>
      </c>
      <c r="AB28" s="27">
        <v>1</v>
      </c>
      <c r="AC28" s="27">
        <v>0</v>
      </c>
      <c r="AD28" s="31">
        <f t="shared" si="5"/>
        <v>19</v>
      </c>
    </row>
    <row r="29" spans="1:30" ht="16.5" x14ac:dyDescent="0.25">
      <c r="A29" s="23">
        <v>14</v>
      </c>
      <c r="B29" s="27" t="s">
        <v>82</v>
      </c>
      <c r="C29" s="27" t="s">
        <v>68</v>
      </c>
      <c r="D29" s="24">
        <f t="shared" si="6"/>
        <v>4</v>
      </c>
      <c r="E29" s="34">
        <v>3</v>
      </c>
      <c r="F29" s="26">
        <f t="shared" si="0"/>
        <v>6</v>
      </c>
      <c r="G29" s="38"/>
      <c r="H29" s="39">
        <f>[1]偏遠地區學校合理員額!U19</f>
        <v>4</v>
      </c>
      <c r="I29" s="28"/>
      <c r="J29" s="26">
        <f t="shared" si="3"/>
        <v>10</v>
      </c>
      <c r="K29" s="27"/>
      <c r="L29" s="27"/>
      <c r="M29" s="27"/>
      <c r="N29" s="27">
        <v>1</v>
      </c>
      <c r="O29" s="42" t="s">
        <v>79</v>
      </c>
      <c r="P29" s="27">
        <v>3</v>
      </c>
      <c r="Q29" s="27">
        <v>1</v>
      </c>
      <c r="R29" s="31">
        <f t="shared" si="4"/>
        <v>14</v>
      </c>
      <c r="S29" s="27">
        <v>1</v>
      </c>
      <c r="T29" s="27">
        <v>1</v>
      </c>
      <c r="U29" s="27">
        <v>1</v>
      </c>
      <c r="V29" s="27"/>
      <c r="W29" s="27">
        <v>1</v>
      </c>
      <c r="X29" s="27"/>
      <c r="Y29" s="27"/>
      <c r="Z29" s="27"/>
      <c r="AA29" s="27">
        <f t="shared" si="2"/>
        <v>4</v>
      </c>
      <c r="AB29" s="27">
        <v>1</v>
      </c>
      <c r="AC29" s="27">
        <v>0</v>
      </c>
      <c r="AD29" s="31">
        <f t="shared" si="5"/>
        <v>19</v>
      </c>
    </row>
    <row r="30" spans="1:30" ht="16.5" x14ac:dyDescent="0.25">
      <c r="A30" s="23">
        <v>15</v>
      </c>
      <c r="B30" s="27" t="s">
        <v>83</v>
      </c>
      <c r="C30" s="27" t="s">
        <v>62</v>
      </c>
      <c r="D30" s="24">
        <f t="shared" si="6"/>
        <v>3</v>
      </c>
      <c r="E30" s="25">
        <v>3</v>
      </c>
      <c r="F30" s="26">
        <f t="shared" si="0"/>
        <v>6</v>
      </c>
      <c r="G30" s="27"/>
      <c r="H30" s="39">
        <f>[1]偏遠地區學校合理員額!U20</f>
        <v>4</v>
      </c>
      <c r="I30" s="28"/>
      <c r="J30" s="26">
        <f t="shared" si="3"/>
        <v>10</v>
      </c>
      <c r="K30" s="27"/>
      <c r="L30" s="27"/>
      <c r="M30" s="27"/>
      <c r="N30" s="27">
        <v>0</v>
      </c>
      <c r="O30" s="30">
        <v>0</v>
      </c>
      <c r="P30" s="27">
        <v>0</v>
      </c>
      <c r="Q30" s="27">
        <v>1</v>
      </c>
      <c r="R30" s="31">
        <f t="shared" si="4"/>
        <v>11</v>
      </c>
      <c r="S30" s="27">
        <v>1</v>
      </c>
      <c r="T30" s="27">
        <v>1</v>
      </c>
      <c r="U30" s="27">
        <v>1</v>
      </c>
      <c r="V30" s="27"/>
      <c r="W30" s="27">
        <v>1</v>
      </c>
      <c r="X30" s="27"/>
      <c r="Y30" s="27"/>
      <c r="Z30" s="27"/>
      <c r="AA30" s="27">
        <f t="shared" si="2"/>
        <v>4</v>
      </c>
      <c r="AB30" s="27">
        <v>1</v>
      </c>
      <c r="AC30" s="27">
        <v>0</v>
      </c>
      <c r="AD30" s="31">
        <f t="shared" si="5"/>
        <v>16</v>
      </c>
    </row>
    <row r="31" spans="1:30" ht="16.5" x14ac:dyDescent="0.25">
      <c r="A31" s="23">
        <v>16</v>
      </c>
      <c r="B31" s="27" t="s">
        <v>84</v>
      </c>
      <c r="C31" s="27" t="s">
        <v>85</v>
      </c>
      <c r="D31" s="24">
        <f t="shared" si="6"/>
        <v>4</v>
      </c>
      <c r="E31" s="25">
        <v>3</v>
      </c>
      <c r="F31" s="26">
        <f>ROUNDDOWN((E31*2.2),0)</f>
        <v>6</v>
      </c>
      <c r="G31" s="38"/>
      <c r="H31" s="39">
        <f>[1]偏遠地區學校合理員額!U21</f>
        <v>4</v>
      </c>
      <c r="I31" s="28"/>
      <c r="J31" s="26">
        <f t="shared" si="3"/>
        <v>10</v>
      </c>
      <c r="K31" s="27"/>
      <c r="L31" s="27"/>
      <c r="M31" s="27"/>
      <c r="N31" s="27">
        <v>1</v>
      </c>
      <c r="O31" s="30" t="s">
        <v>49</v>
      </c>
      <c r="P31" s="27">
        <v>3</v>
      </c>
      <c r="Q31" s="27">
        <v>1</v>
      </c>
      <c r="R31" s="31">
        <f t="shared" si="4"/>
        <v>14</v>
      </c>
      <c r="S31" s="27">
        <v>1</v>
      </c>
      <c r="T31" s="27">
        <v>1</v>
      </c>
      <c r="U31" s="27">
        <v>1</v>
      </c>
      <c r="V31" s="27"/>
      <c r="W31" s="27">
        <v>1</v>
      </c>
      <c r="X31" s="27"/>
      <c r="Y31" s="27"/>
      <c r="Z31" s="27"/>
      <c r="AA31" s="27">
        <f t="shared" si="2"/>
        <v>4</v>
      </c>
      <c r="AB31" s="27">
        <v>1</v>
      </c>
      <c r="AC31" s="27">
        <v>0</v>
      </c>
      <c r="AD31" s="31">
        <f t="shared" si="5"/>
        <v>19</v>
      </c>
    </row>
    <row r="32" spans="1:30" ht="16.5" x14ac:dyDescent="0.25">
      <c r="A32" s="23">
        <v>17</v>
      </c>
      <c r="B32" s="27" t="s">
        <v>86</v>
      </c>
      <c r="C32" s="27" t="s">
        <v>87</v>
      </c>
      <c r="D32" s="24">
        <f t="shared" si="6"/>
        <v>7</v>
      </c>
      <c r="E32" s="34">
        <v>6</v>
      </c>
      <c r="F32" s="26">
        <f t="shared" si="0"/>
        <v>13</v>
      </c>
      <c r="G32" s="27"/>
      <c r="H32" s="39">
        <f>[1]偏遠地區學校合理員額!U22</f>
        <v>4</v>
      </c>
      <c r="I32" s="28"/>
      <c r="J32" s="26">
        <f t="shared" si="3"/>
        <v>17</v>
      </c>
      <c r="K32" s="27"/>
      <c r="L32" s="27"/>
      <c r="M32" s="27"/>
      <c r="N32" s="27">
        <v>1</v>
      </c>
      <c r="O32" s="30" t="s">
        <v>79</v>
      </c>
      <c r="P32" s="27">
        <v>3</v>
      </c>
      <c r="Q32" s="27">
        <v>1</v>
      </c>
      <c r="R32" s="31">
        <f t="shared" si="4"/>
        <v>21</v>
      </c>
      <c r="S32" s="27">
        <v>1</v>
      </c>
      <c r="T32" s="27">
        <v>1</v>
      </c>
      <c r="U32" s="27">
        <v>1</v>
      </c>
      <c r="V32" s="27"/>
      <c r="W32" s="27">
        <v>1</v>
      </c>
      <c r="X32" s="27"/>
      <c r="Y32" s="27">
        <v>1</v>
      </c>
      <c r="Z32" s="27"/>
      <c r="AA32" s="27">
        <f t="shared" si="2"/>
        <v>5</v>
      </c>
      <c r="AB32" s="27">
        <v>1</v>
      </c>
      <c r="AC32" s="27">
        <v>0</v>
      </c>
      <c r="AD32" s="31">
        <f t="shared" si="5"/>
        <v>27</v>
      </c>
    </row>
    <row r="33" spans="1:31" ht="16.5" x14ac:dyDescent="0.25">
      <c r="A33" s="23">
        <v>18</v>
      </c>
      <c r="B33" s="27" t="s">
        <v>88</v>
      </c>
      <c r="C33" s="27" t="s">
        <v>60</v>
      </c>
      <c r="D33" s="24">
        <f t="shared" si="6"/>
        <v>3</v>
      </c>
      <c r="E33" s="25">
        <v>3</v>
      </c>
      <c r="F33" s="26">
        <f t="shared" si="0"/>
        <v>6</v>
      </c>
      <c r="G33" s="27">
        <v>1</v>
      </c>
      <c r="H33" s="39">
        <f>[1]偏遠地區學校合理員額!U23</f>
        <v>4</v>
      </c>
      <c r="I33" s="28"/>
      <c r="J33" s="26">
        <f t="shared" si="3"/>
        <v>11</v>
      </c>
      <c r="K33" s="27"/>
      <c r="L33" s="27"/>
      <c r="M33" s="27"/>
      <c r="N33" s="27">
        <v>0</v>
      </c>
      <c r="O33" s="30">
        <v>0</v>
      </c>
      <c r="P33" s="27">
        <v>0</v>
      </c>
      <c r="Q33" s="27">
        <v>1</v>
      </c>
      <c r="R33" s="31">
        <f t="shared" si="4"/>
        <v>12</v>
      </c>
      <c r="S33" s="27">
        <v>1</v>
      </c>
      <c r="T33" s="27">
        <v>1</v>
      </c>
      <c r="U33" s="27">
        <v>1</v>
      </c>
      <c r="V33" s="27"/>
      <c r="W33" s="27">
        <v>1</v>
      </c>
      <c r="X33" s="27"/>
      <c r="Y33" s="27"/>
      <c r="Z33" s="27"/>
      <c r="AA33" s="27">
        <f t="shared" si="2"/>
        <v>4</v>
      </c>
      <c r="AB33" s="27">
        <v>1</v>
      </c>
      <c r="AC33" s="27">
        <v>0</v>
      </c>
      <c r="AD33" s="31">
        <f t="shared" si="5"/>
        <v>17</v>
      </c>
    </row>
    <row r="34" spans="1:31" s="51" customFormat="1" ht="28.5" x14ac:dyDescent="0.25">
      <c r="A34" s="43">
        <v>19</v>
      </c>
      <c r="B34" s="43" t="s">
        <v>89</v>
      </c>
      <c r="C34" s="43" t="s">
        <v>60</v>
      </c>
      <c r="D34" s="44">
        <v>0</v>
      </c>
      <c r="E34" s="43">
        <v>0</v>
      </c>
      <c r="F34" s="45">
        <f t="shared" si="0"/>
        <v>0</v>
      </c>
      <c r="G34" s="43"/>
      <c r="H34" s="46">
        <v>0</v>
      </c>
      <c r="I34" s="47"/>
      <c r="J34" s="45">
        <f t="shared" si="3"/>
        <v>0</v>
      </c>
      <c r="K34" s="43"/>
      <c r="L34" s="43"/>
      <c r="M34" s="43"/>
      <c r="N34" s="43">
        <v>0</v>
      </c>
      <c r="O34" s="48">
        <v>0</v>
      </c>
      <c r="P34" s="43">
        <v>0</v>
      </c>
      <c r="Q34" s="43">
        <v>0</v>
      </c>
      <c r="R34" s="45">
        <f t="shared" si="4"/>
        <v>0</v>
      </c>
      <c r="S34" s="49">
        <v>0</v>
      </c>
      <c r="T34" s="49">
        <v>0</v>
      </c>
      <c r="U34" s="49">
        <v>0</v>
      </c>
      <c r="V34" s="43"/>
      <c r="W34" s="49">
        <v>0</v>
      </c>
      <c r="X34" s="43"/>
      <c r="Y34" s="43"/>
      <c r="Z34" s="43"/>
      <c r="AA34" s="43">
        <f t="shared" si="2"/>
        <v>0</v>
      </c>
      <c r="AB34" s="43">
        <v>0</v>
      </c>
      <c r="AC34" s="43">
        <v>0</v>
      </c>
      <c r="AD34" s="45">
        <f t="shared" si="5"/>
        <v>0</v>
      </c>
      <c r="AE34" s="50" t="s">
        <v>90</v>
      </c>
    </row>
    <row r="35" spans="1:31" ht="16.5" x14ac:dyDescent="0.25">
      <c r="A35" s="23">
        <v>20</v>
      </c>
      <c r="B35" s="27" t="s">
        <v>91</v>
      </c>
      <c r="C35" s="27" t="s">
        <v>58</v>
      </c>
      <c r="D35" s="24">
        <f t="shared" si="6"/>
        <v>4</v>
      </c>
      <c r="E35" s="25">
        <v>3</v>
      </c>
      <c r="F35" s="26">
        <f t="shared" si="0"/>
        <v>6</v>
      </c>
      <c r="G35" s="38"/>
      <c r="H35" s="39">
        <f>[1]偏遠地區學校合理員額!U24</f>
        <v>4</v>
      </c>
      <c r="I35" s="28"/>
      <c r="J35" s="26">
        <f t="shared" si="3"/>
        <v>10</v>
      </c>
      <c r="K35" s="27"/>
      <c r="L35" s="27"/>
      <c r="M35" s="27"/>
      <c r="N35" s="27">
        <v>1</v>
      </c>
      <c r="O35" s="42" t="s">
        <v>79</v>
      </c>
      <c r="P35" s="27">
        <v>3</v>
      </c>
      <c r="Q35" s="27">
        <v>1</v>
      </c>
      <c r="R35" s="31">
        <f t="shared" si="4"/>
        <v>14</v>
      </c>
      <c r="S35" s="27">
        <v>1</v>
      </c>
      <c r="T35" s="27">
        <v>1</v>
      </c>
      <c r="U35" s="27">
        <v>1</v>
      </c>
      <c r="V35" s="27"/>
      <c r="W35" s="27">
        <v>1</v>
      </c>
      <c r="X35" s="27"/>
      <c r="Y35" s="27"/>
      <c r="Z35" s="27"/>
      <c r="AA35" s="27">
        <f t="shared" si="2"/>
        <v>4</v>
      </c>
      <c r="AB35" s="27">
        <v>1</v>
      </c>
      <c r="AC35" s="27">
        <v>0</v>
      </c>
      <c r="AD35" s="31">
        <f t="shared" si="5"/>
        <v>19</v>
      </c>
    </row>
    <row r="36" spans="1:31" s="51" customFormat="1" ht="28.5" x14ac:dyDescent="0.25">
      <c r="A36" s="43">
        <v>21</v>
      </c>
      <c r="B36" s="43" t="s">
        <v>92</v>
      </c>
      <c r="C36" s="43" t="s">
        <v>60</v>
      </c>
      <c r="D36" s="44">
        <v>0</v>
      </c>
      <c r="E36" s="43">
        <v>0</v>
      </c>
      <c r="F36" s="45">
        <f t="shared" si="0"/>
        <v>0</v>
      </c>
      <c r="G36" s="43"/>
      <c r="H36" s="46">
        <v>0</v>
      </c>
      <c r="I36" s="47"/>
      <c r="J36" s="45">
        <f t="shared" si="3"/>
        <v>0</v>
      </c>
      <c r="K36" s="43"/>
      <c r="L36" s="43"/>
      <c r="M36" s="43"/>
      <c r="N36" s="43">
        <v>0</v>
      </c>
      <c r="O36" s="48">
        <v>0</v>
      </c>
      <c r="P36" s="43">
        <v>0</v>
      </c>
      <c r="Q36" s="43">
        <v>0</v>
      </c>
      <c r="R36" s="45">
        <f t="shared" si="4"/>
        <v>0</v>
      </c>
      <c r="S36" s="49">
        <v>0</v>
      </c>
      <c r="T36" s="49">
        <v>0</v>
      </c>
      <c r="U36" s="49">
        <v>0</v>
      </c>
      <c r="V36" s="43"/>
      <c r="W36" s="49">
        <v>0</v>
      </c>
      <c r="X36" s="43"/>
      <c r="Y36" s="43"/>
      <c r="Z36" s="43"/>
      <c r="AA36" s="43">
        <f t="shared" si="2"/>
        <v>0</v>
      </c>
      <c r="AB36" s="43">
        <v>0</v>
      </c>
      <c r="AC36" s="43">
        <v>0</v>
      </c>
      <c r="AD36" s="45">
        <f t="shared" si="5"/>
        <v>0</v>
      </c>
      <c r="AE36" s="50" t="s">
        <v>90</v>
      </c>
    </row>
    <row r="37" spans="1:31" ht="18.75" customHeight="1" x14ac:dyDescent="0.25">
      <c r="A37" s="23"/>
      <c r="B37" s="27" t="s">
        <v>93</v>
      </c>
      <c r="C37" s="27"/>
      <c r="D37" s="24">
        <f>SUM(D6:D36)</f>
        <v>426</v>
      </c>
      <c r="E37" s="52">
        <f>SUM(E6:E36)</f>
        <v>343</v>
      </c>
      <c r="F37" s="53">
        <f>SUM(F6:F36)</f>
        <v>742</v>
      </c>
      <c r="G37" s="24">
        <v>3</v>
      </c>
      <c r="H37" s="24">
        <f t="shared" ref="H37:AD37" si="7">SUM(H6:H36)</f>
        <v>103</v>
      </c>
      <c r="I37" s="54">
        <f t="shared" si="7"/>
        <v>19</v>
      </c>
      <c r="J37" s="53">
        <f t="shared" si="7"/>
        <v>867</v>
      </c>
      <c r="K37" s="24">
        <f t="shared" si="7"/>
        <v>33</v>
      </c>
      <c r="L37" s="24">
        <f t="shared" si="7"/>
        <v>84</v>
      </c>
      <c r="M37" s="24">
        <f t="shared" si="7"/>
        <v>15</v>
      </c>
      <c r="N37" s="24">
        <f t="shared" si="7"/>
        <v>50</v>
      </c>
      <c r="O37" s="24">
        <f t="shared" si="7"/>
        <v>0</v>
      </c>
      <c r="P37" s="24">
        <f t="shared" si="7"/>
        <v>150</v>
      </c>
      <c r="Q37" s="24">
        <f t="shared" si="7"/>
        <v>43</v>
      </c>
      <c r="R37" s="55">
        <f t="shared" si="7"/>
        <v>1159</v>
      </c>
      <c r="S37" s="24">
        <f t="shared" si="7"/>
        <v>31</v>
      </c>
      <c r="T37" s="24">
        <f t="shared" si="7"/>
        <v>48</v>
      </c>
      <c r="U37" s="24">
        <f t="shared" si="7"/>
        <v>54</v>
      </c>
      <c r="V37" s="24">
        <f t="shared" si="7"/>
        <v>2</v>
      </c>
      <c r="W37" s="24">
        <f t="shared" si="7"/>
        <v>29</v>
      </c>
      <c r="X37" s="24">
        <f t="shared" si="7"/>
        <v>4</v>
      </c>
      <c r="Y37" s="24">
        <f t="shared" si="7"/>
        <v>19</v>
      </c>
      <c r="Z37" s="24">
        <f t="shared" si="7"/>
        <v>3</v>
      </c>
      <c r="AA37" s="24">
        <f t="shared" si="7"/>
        <v>190</v>
      </c>
      <c r="AB37" s="24">
        <f t="shared" si="7"/>
        <v>29</v>
      </c>
      <c r="AC37" s="24">
        <f t="shared" si="7"/>
        <v>17</v>
      </c>
      <c r="AD37" s="55">
        <f t="shared" si="7"/>
        <v>1395</v>
      </c>
    </row>
    <row r="38" spans="1:31" ht="1.5" customHeight="1" x14ac:dyDescent="0.25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8"/>
    </row>
    <row r="39" spans="1:31" s="66" customFormat="1" ht="20.25" customHeight="1" x14ac:dyDescent="0.25">
      <c r="A39" s="59"/>
      <c r="B39" s="60" t="s">
        <v>94</v>
      </c>
      <c r="C39" s="60"/>
      <c r="D39" s="61"/>
      <c r="E39" s="62"/>
      <c r="F39" s="61"/>
      <c r="G39" s="61"/>
      <c r="H39" s="61"/>
      <c r="I39" s="61"/>
      <c r="J39" s="61"/>
      <c r="K39" s="61"/>
      <c r="L39" s="61"/>
      <c r="M39" s="63"/>
      <c r="N39" s="64"/>
      <c r="O39" s="65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</row>
    <row r="40" spans="1:31" s="66" customFormat="1" ht="20.25" customHeight="1" x14ac:dyDescent="0.25">
      <c r="A40" s="59"/>
      <c r="B40" s="67" t="s">
        <v>95</v>
      </c>
      <c r="C40" s="60"/>
      <c r="D40" s="61"/>
      <c r="E40" s="62"/>
      <c r="F40" s="61"/>
      <c r="G40" s="61"/>
      <c r="H40" s="61"/>
      <c r="I40" s="61"/>
      <c r="J40" s="61"/>
      <c r="K40" s="61"/>
      <c r="L40" s="61"/>
      <c r="M40" s="63"/>
      <c r="N40" s="64"/>
      <c r="O40" s="65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</row>
    <row r="41" spans="1:31" s="66" customFormat="1" ht="20.25" customHeight="1" x14ac:dyDescent="0.25">
      <c r="A41" s="59"/>
      <c r="C41" s="67"/>
      <c r="D41" s="64"/>
      <c r="E41" s="68"/>
      <c r="F41" s="69"/>
      <c r="G41" s="64"/>
      <c r="H41" s="70" t="s">
        <v>96</v>
      </c>
      <c r="I41" s="70" t="s">
        <v>97</v>
      </c>
      <c r="K41" s="64"/>
      <c r="L41" s="64">
        <f>SUM(E6:E15)</f>
        <v>207</v>
      </c>
      <c r="M41" s="71">
        <f>SUM(F6:F15)</f>
        <v>452</v>
      </c>
      <c r="N41" s="72"/>
      <c r="O41" s="73"/>
      <c r="P41" s="64"/>
      <c r="Q41" s="64"/>
      <c r="R41" s="7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</row>
    <row r="42" spans="1:31" s="66" customFormat="1" ht="16.5" x14ac:dyDescent="0.25">
      <c r="B42" s="75"/>
      <c r="C42" s="75"/>
      <c r="D42" s="75"/>
      <c r="E42" s="75"/>
      <c r="F42" s="76"/>
      <c r="G42" s="75"/>
      <c r="H42" s="70" t="s">
        <v>98</v>
      </c>
      <c r="I42" s="70" t="s">
        <v>99</v>
      </c>
      <c r="K42" s="75"/>
      <c r="L42" s="77">
        <v>22</v>
      </c>
      <c r="M42" s="71">
        <f>ROUNDDOWN((L42*2.2),0)</f>
        <v>48</v>
      </c>
      <c r="N42" s="72"/>
      <c r="O42" s="73"/>
      <c r="P42" s="78"/>
      <c r="Q42" s="75"/>
      <c r="R42" s="79"/>
      <c r="S42" s="79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</row>
    <row r="43" spans="1:31" ht="16.5" x14ac:dyDescent="0.25">
      <c r="H43" s="70" t="s">
        <v>100</v>
      </c>
      <c r="I43" s="70" t="s">
        <v>100</v>
      </c>
      <c r="L43" s="75">
        <f>L41+L42</f>
        <v>229</v>
      </c>
      <c r="M43" s="79">
        <f>M41+M42</f>
        <v>500</v>
      </c>
      <c r="N43" s="82"/>
      <c r="O43" s="83"/>
      <c r="P43" s="83"/>
      <c r="S43" s="78"/>
      <c r="U43" s="84"/>
      <c r="V43" s="85"/>
    </row>
    <row r="44" spans="1:31" ht="16.5" x14ac:dyDescent="0.25">
      <c r="H44" s="70" t="s">
        <v>101</v>
      </c>
      <c r="I44" s="86"/>
      <c r="L44" s="87">
        <f>L43*2.2</f>
        <v>503.80000000000007</v>
      </c>
      <c r="N44" s="88"/>
      <c r="O44" s="89"/>
      <c r="P44" s="78"/>
      <c r="S44" s="78"/>
      <c r="U44" s="84"/>
      <c r="V44" s="85"/>
    </row>
    <row r="45" spans="1:31" ht="16.5" x14ac:dyDescent="0.25">
      <c r="I45" s="80" t="s">
        <v>102</v>
      </c>
      <c r="L45" s="88">
        <f>503-M43</f>
        <v>3</v>
      </c>
      <c r="M45" s="88" t="s">
        <v>103</v>
      </c>
      <c r="O45" s="89"/>
      <c r="P45" s="78"/>
      <c r="S45" s="78"/>
      <c r="U45" s="84"/>
      <c r="V45" s="85"/>
    </row>
    <row r="46" spans="1:31" ht="16.5" x14ac:dyDescent="0.25">
      <c r="L46" s="88"/>
      <c r="O46" s="89"/>
      <c r="P46" s="78"/>
      <c r="S46" s="78"/>
      <c r="U46" s="90"/>
      <c r="V46" s="85"/>
    </row>
    <row r="47" spans="1:31" ht="16.5" x14ac:dyDescent="0.25">
      <c r="J47" s="91"/>
      <c r="L47" s="88"/>
      <c r="M47" s="88"/>
      <c r="O47" s="89"/>
      <c r="P47" s="78"/>
      <c r="S47" s="78"/>
      <c r="U47" s="84"/>
      <c r="V47" s="85"/>
    </row>
    <row r="48" spans="1:31" ht="16.5" x14ac:dyDescent="0.25">
      <c r="L48" s="92"/>
      <c r="M48" s="92"/>
      <c r="O48" s="89"/>
      <c r="P48" s="78"/>
      <c r="S48" s="78"/>
      <c r="U48" s="90"/>
      <c r="V48" s="85"/>
    </row>
    <row r="49" spans="1:22" ht="16.5" x14ac:dyDescent="0.25">
      <c r="A49" s="2" t="s">
        <v>104</v>
      </c>
      <c r="O49" s="89"/>
      <c r="P49" s="78"/>
      <c r="S49" s="78"/>
      <c r="U49" s="90"/>
      <c r="V49" s="85"/>
    </row>
    <row r="50" spans="1:22" ht="16.5" x14ac:dyDescent="0.25">
      <c r="A50" s="2" t="s">
        <v>105</v>
      </c>
      <c r="O50" s="89"/>
      <c r="P50" s="78"/>
      <c r="S50" s="78"/>
      <c r="U50" s="90"/>
      <c r="V50" s="85"/>
    </row>
    <row r="51" spans="1:22" ht="16.5" x14ac:dyDescent="0.25">
      <c r="A51" s="2" t="s">
        <v>106</v>
      </c>
      <c r="O51" s="89"/>
      <c r="P51" s="78"/>
      <c r="S51" s="78"/>
      <c r="U51" s="84"/>
      <c r="V51" s="85"/>
    </row>
    <row r="52" spans="1:22" ht="16.5" x14ac:dyDescent="0.25">
      <c r="A52" s="2" t="s">
        <v>107</v>
      </c>
      <c r="P52" s="78"/>
      <c r="S52" s="78"/>
      <c r="U52" s="90"/>
      <c r="V52" s="85"/>
    </row>
    <row r="53" spans="1:22" ht="16.5" x14ac:dyDescent="0.25">
      <c r="P53" s="88"/>
      <c r="S53" s="88"/>
      <c r="V53" s="88"/>
    </row>
    <row r="54" spans="1:22" ht="16.5" x14ac:dyDescent="0.25">
      <c r="A54" s="2" t="s">
        <v>108</v>
      </c>
      <c r="P54" s="88"/>
    </row>
    <row r="55" spans="1:22" ht="16.5" x14ac:dyDescent="0.25">
      <c r="A55" s="2" t="s">
        <v>109</v>
      </c>
    </row>
    <row r="56" spans="1:22" ht="16.5" x14ac:dyDescent="0.25"/>
    <row r="57" spans="1:22" ht="16.5" x14ac:dyDescent="0.25"/>
    <row r="58" spans="1:22" ht="16.5" x14ac:dyDescent="0.25"/>
    <row r="59" spans="1:22" ht="16.5" x14ac:dyDescent="0.25"/>
    <row r="60" spans="1:22" ht="16.5" x14ac:dyDescent="0.25"/>
    <row r="61" spans="1:22" ht="16.5" x14ac:dyDescent="0.25"/>
    <row r="62" spans="1:22" ht="16.5" x14ac:dyDescent="0.25"/>
    <row r="63" spans="1:22" ht="16.5" x14ac:dyDescent="0.25"/>
    <row r="64" spans="1:22" ht="16.5" x14ac:dyDescent="0.25"/>
    <row r="65" ht="16.5" x14ac:dyDescent="0.25"/>
    <row r="66" ht="16.5" x14ac:dyDescent="0.25"/>
    <row r="67" ht="16.5" x14ac:dyDescent="0.25"/>
    <row r="68" ht="16.5" x14ac:dyDescent="0.25"/>
    <row r="69" ht="16.5" x14ac:dyDescent="0.25"/>
    <row r="70" ht="16.5" x14ac:dyDescent="0.25"/>
    <row r="71" ht="16.5" x14ac:dyDescent="0.25"/>
    <row r="72" ht="16.5" x14ac:dyDescent="0.25"/>
    <row r="73" ht="16.5" x14ac:dyDescent="0.25"/>
    <row r="74" ht="16.5" x14ac:dyDescent="0.25"/>
    <row r="75" ht="16.5" x14ac:dyDescent="0.25"/>
    <row r="76" ht="16.5" x14ac:dyDescent="0.25"/>
    <row r="77" ht="16.5" x14ac:dyDescent="0.25"/>
    <row r="78" ht="16.5" x14ac:dyDescent="0.25"/>
    <row r="79" ht="16.5" x14ac:dyDescent="0.25"/>
    <row r="80" ht="16.5" x14ac:dyDescent="0.25"/>
    <row r="81" ht="16.5" x14ac:dyDescent="0.25"/>
    <row r="82" ht="16.5" x14ac:dyDescent="0.25"/>
    <row r="83" ht="16.5" x14ac:dyDescent="0.25"/>
    <row r="84" ht="16.5" x14ac:dyDescent="0.25"/>
    <row r="85" ht="16.5" x14ac:dyDescent="0.25"/>
    <row r="86" ht="16.5" x14ac:dyDescent="0.25"/>
    <row r="87" ht="16.5" x14ac:dyDescent="0.25"/>
    <row r="88" ht="16.5" x14ac:dyDescent="0.25"/>
    <row r="89" ht="16.5" x14ac:dyDescent="0.25"/>
    <row r="90" ht="16.5" x14ac:dyDescent="0.25"/>
    <row r="91" ht="16.5" x14ac:dyDescent="0.25"/>
    <row r="92" ht="16.5" x14ac:dyDescent="0.25"/>
    <row r="93" ht="16.5" x14ac:dyDescent="0.25"/>
    <row r="94" ht="16.5" x14ac:dyDescent="0.25"/>
    <row r="95" ht="16.5" x14ac:dyDescent="0.25"/>
    <row r="96" ht="16.5" x14ac:dyDescent="0.25"/>
    <row r="97" ht="16.5" x14ac:dyDescent="0.25"/>
    <row r="98" ht="16.5" x14ac:dyDescent="0.25"/>
    <row r="99" ht="16.5" x14ac:dyDescent="0.25"/>
    <row r="100" ht="16.5" x14ac:dyDescent="0.25"/>
    <row r="101" ht="16.5" x14ac:dyDescent="0.25"/>
    <row r="102" ht="16.5" x14ac:dyDescent="0.25"/>
    <row r="103" ht="16.5" x14ac:dyDescent="0.25"/>
    <row r="104" ht="16.5" x14ac:dyDescent="0.25"/>
    <row r="105" ht="16.5" x14ac:dyDescent="0.25"/>
    <row r="106" ht="16.5" x14ac:dyDescent="0.25"/>
    <row r="107" ht="16.5" x14ac:dyDescent="0.25"/>
    <row r="108" ht="16.5" x14ac:dyDescent="0.25"/>
    <row r="109" ht="16.5" x14ac:dyDescent="0.25"/>
    <row r="110" ht="16.5" x14ac:dyDescent="0.25"/>
    <row r="111" ht="16.5" x14ac:dyDescent="0.25"/>
    <row r="112" ht="16.5" x14ac:dyDescent="0.25"/>
    <row r="113" ht="16.5" x14ac:dyDescent="0.25"/>
    <row r="114" ht="16.5" x14ac:dyDescent="0.25"/>
    <row r="115" ht="16.5" x14ac:dyDescent="0.25"/>
    <row r="116" ht="16.5" x14ac:dyDescent="0.25"/>
    <row r="117" ht="16.5" x14ac:dyDescent="0.25"/>
    <row r="118" ht="16.5" x14ac:dyDescent="0.25"/>
    <row r="119" ht="16.5" x14ac:dyDescent="0.25"/>
    <row r="120" ht="16.5" x14ac:dyDescent="0.25"/>
    <row r="121" ht="16.5" x14ac:dyDescent="0.25"/>
    <row r="122" ht="16.5" x14ac:dyDescent="0.25"/>
    <row r="123" ht="16.5" x14ac:dyDescent="0.25"/>
    <row r="124" ht="16.5" x14ac:dyDescent="0.25"/>
    <row r="125" ht="16.5" x14ac:dyDescent="0.25"/>
    <row r="126" ht="16.5" x14ac:dyDescent="0.25"/>
    <row r="127" ht="16.5" x14ac:dyDescent="0.25"/>
    <row r="128" ht="16.5" x14ac:dyDescent="0.25"/>
    <row r="129" ht="16.5" x14ac:dyDescent="0.25"/>
    <row r="130" ht="16.5" x14ac:dyDescent="0.25"/>
    <row r="131" ht="16.5" x14ac:dyDescent="0.25"/>
    <row r="132" ht="16.5" x14ac:dyDescent="0.25"/>
    <row r="133" ht="16.5" x14ac:dyDescent="0.25"/>
    <row r="134" ht="16.5" x14ac:dyDescent="0.25"/>
    <row r="135" ht="16.5" x14ac:dyDescent="0.25"/>
    <row r="136" ht="16.5" x14ac:dyDescent="0.25"/>
    <row r="137" ht="16.5" x14ac:dyDescent="0.25"/>
    <row r="138" ht="16.5" x14ac:dyDescent="0.25"/>
    <row r="139" ht="16.5" x14ac:dyDescent="0.25"/>
    <row r="140" ht="16.5" x14ac:dyDescent="0.25"/>
    <row r="141" ht="16.5" x14ac:dyDescent="0.25"/>
    <row r="142" ht="16.5" x14ac:dyDescent="0.25"/>
    <row r="143" ht="16.5" x14ac:dyDescent="0.25"/>
    <row r="144" ht="16.5" x14ac:dyDescent="0.25"/>
    <row r="145" ht="16.5" x14ac:dyDescent="0.25"/>
    <row r="146" ht="16.5" x14ac:dyDescent="0.25"/>
    <row r="147" ht="16.5" x14ac:dyDescent="0.25"/>
    <row r="148" ht="16.5" x14ac:dyDescent="0.25"/>
    <row r="149" ht="16.5" x14ac:dyDescent="0.25"/>
    <row r="150" ht="16.5" x14ac:dyDescent="0.25"/>
    <row r="151" ht="16.5" x14ac:dyDescent="0.25"/>
    <row r="152" ht="16.5" x14ac:dyDescent="0.25"/>
    <row r="153" ht="16.5" x14ac:dyDescent="0.25"/>
    <row r="154" ht="16.5" x14ac:dyDescent="0.25"/>
    <row r="155" ht="16.5" x14ac:dyDescent="0.25"/>
    <row r="156" ht="16.5" x14ac:dyDescent="0.25"/>
    <row r="157" ht="16.5" x14ac:dyDescent="0.25"/>
    <row r="158" ht="16.5" x14ac:dyDescent="0.25"/>
    <row r="159" ht="16.5" x14ac:dyDescent="0.25"/>
    <row r="160" ht="16.5" x14ac:dyDescent="0.25"/>
    <row r="161" ht="16.5" x14ac:dyDescent="0.25"/>
    <row r="162" ht="16.5" x14ac:dyDescent="0.25"/>
    <row r="163" ht="16.5" x14ac:dyDescent="0.25"/>
    <row r="164" ht="16.5" x14ac:dyDescent="0.25"/>
    <row r="165" ht="16.5" x14ac:dyDescent="0.25"/>
    <row r="166" ht="16.5" x14ac:dyDescent="0.25"/>
    <row r="167" ht="16.5" x14ac:dyDescent="0.25"/>
    <row r="168" ht="16.5" x14ac:dyDescent="0.25"/>
    <row r="169" ht="16.5" x14ac:dyDescent="0.25"/>
    <row r="170" ht="16.5" x14ac:dyDescent="0.25"/>
    <row r="171" ht="16.5" x14ac:dyDescent="0.25"/>
    <row r="172" ht="16.5" x14ac:dyDescent="0.25"/>
    <row r="173" ht="16.5" x14ac:dyDescent="0.25"/>
    <row r="174" ht="16.5" x14ac:dyDescent="0.25"/>
    <row r="175" ht="16.5" x14ac:dyDescent="0.25"/>
    <row r="176" ht="16.5" x14ac:dyDescent="0.25"/>
    <row r="177" ht="16.5" x14ac:dyDescent="0.25"/>
    <row r="178" ht="16.5" x14ac:dyDescent="0.25"/>
    <row r="179" ht="16.5" x14ac:dyDescent="0.25"/>
    <row r="180" ht="16.5" x14ac:dyDescent="0.25"/>
    <row r="181" ht="16.5" x14ac:dyDescent="0.25"/>
    <row r="182" ht="16.5" x14ac:dyDescent="0.25"/>
    <row r="183" ht="16.5" x14ac:dyDescent="0.25"/>
    <row r="184" ht="16.5" x14ac:dyDescent="0.25"/>
    <row r="185" ht="16.5" x14ac:dyDescent="0.25"/>
    <row r="186" ht="16.5" x14ac:dyDescent="0.25"/>
    <row r="187" ht="16.5" x14ac:dyDescent="0.25"/>
    <row r="188" ht="16.5" x14ac:dyDescent="0.25"/>
    <row r="189" ht="16.5" x14ac:dyDescent="0.25"/>
    <row r="190" ht="16.5" x14ac:dyDescent="0.25"/>
    <row r="191" ht="16.5" x14ac:dyDescent="0.25"/>
    <row r="192" ht="16.5" x14ac:dyDescent="0.25"/>
    <row r="193" ht="16.5" x14ac:dyDescent="0.25"/>
    <row r="194" ht="16.5" x14ac:dyDescent="0.25"/>
    <row r="195" ht="16.5" x14ac:dyDescent="0.25"/>
    <row r="196" ht="16.5" x14ac:dyDescent="0.25"/>
    <row r="197" ht="16.5" x14ac:dyDescent="0.25"/>
    <row r="198" ht="16.5" x14ac:dyDescent="0.25"/>
    <row r="199" ht="16.5" x14ac:dyDescent="0.25"/>
    <row r="200" ht="16.5" x14ac:dyDescent="0.25"/>
    <row r="201" ht="16.5" x14ac:dyDescent="0.25"/>
    <row r="202" ht="16.5" x14ac:dyDescent="0.25"/>
    <row r="203" ht="16.5" x14ac:dyDescent="0.25"/>
    <row r="204" ht="16.5" x14ac:dyDescent="0.25"/>
    <row r="205" ht="16.5" x14ac:dyDescent="0.25"/>
    <row r="206" ht="16.5" x14ac:dyDescent="0.25"/>
    <row r="207" ht="16.5" x14ac:dyDescent="0.25"/>
    <row r="208" ht="16.5" x14ac:dyDescent="0.25"/>
    <row r="209" ht="16.5" x14ac:dyDescent="0.25"/>
    <row r="210" ht="16.5" x14ac:dyDescent="0.25"/>
    <row r="211" ht="16.5" x14ac:dyDescent="0.25"/>
    <row r="212" ht="16.5" x14ac:dyDescent="0.25"/>
    <row r="213" ht="16.5" x14ac:dyDescent="0.25"/>
    <row r="214" ht="16.5" x14ac:dyDescent="0.25"/>
    <row r="215" ht="16.5" x14ac:dyDescent="0.25"/>
    <row r="216" ht="16.5" x14ac:dyDescent="0.25"/>
    <row r="217" ht="16.5" x14ac:dyDescent="0.25"/>
    <row r="218" ht="16.5" x14ac:dyDescent="0.25"/>
    <row r="219" ht="16.5" x14ac:dyDescent="0.25"/>
    <row r="220" ht="16.5" x14ac:dyDescent="0.25"/>
    <row r="221" ht="16.5" x14ac:dyDescent="0.25"/>
    <row r="222" ht="16.5" x14ac:dyDescent="0.25"/>
    <row r="223" ht="16.5" x14ac:dyDescent="0.25"/>
    <row r="224" ht="16.5" x14ac:dyDescent="0.25"/>
    <row r="225" ht="16.5" x14ac:dyDescent="0.25"/>
    <row r="226" ht="16.5" x14ac:dyDescent="0.25"/>
    <row r="227" ht="16.5" x14ac:dyDescent="0.25"/>
    <row r="228" ht="16.5" x14ac:dyDescent="0.25"/>
    <row r="229" ht="16.5" x14ac:dyDescent="0.25"/>
    <row r="230" ht="16.5" x14ac:dyDescent="0.25"/>
    <row r="231" ht="16.5" x14ac:dyDescent="0.25"/>
    <row r="232" ht="16.5" x14ac:dyDescent="0.25"/>
    <row r="233" ht="16.5" x14ac:dyDescent="0.25"/>
    <row r="234" ht="16.5" x14ac:dyDescent="0.25"/>
    <row r="235" ht="16.5" x14ac:dyDescent="0.25"/>
    <row r="236" ht="16.5" x14ac:dyDescent="0.25"/>
    <row r="237" ht="16.5" x14ac:dyDescent="0.25"/>
    <row r="238" ht="16.5" x14ac:dyDescent="0.25"/>
    <row r="239" ht="16.5" x14ac:dyDescent="0.25"/>
    <row r="240" ht="16.5" x14ac:dyDescent="0.25"/>
    <row r="241" ht="16.5" x14ac:dyDescent="0.25"/>
    <row r="242" ht="16.5" x14ac:dyDescent="0.25"/>
    <row r="243" ht="16.5" x14ac:dyDescent="0.25"/>
    <row r="244" ht="16.5" x14ac:dyDescent="0.25"/>
    <row r="245" ht="16.5" x14ac:dyDescent="0.25"/>
    <row r="246" ht="16.5" x14ac:dyDescent="0.25"/>
    <row r="247" ht="16.5" x14ac:dyDescent="0.25"/>
    <row r="248" ht="16.5" x14ac:dyDescent="0.25"/>
    <row r="249" ht="16.5" x14ac:dyDescent="0.25"/>
    <row r="250" ht="16.5" x14ac:dyDescent="0.25"/>
    <row r="251" ht="16.5" x14ac:dyDescent="0.25"/>
    <row r="252" ht="16.5" x14ac:dyDescent="0.25"/>
    <row r="253" ht="16.5" x14ac:dyDescent="0.25"/>
    <row r="254" ht="16.5" x14ac:dyDescent="0.25"/>
    <row r="255" ht="16.5" x14ac:dyDescent="0.25"/>
    <row r="256" ht="16.5" x14ac:dyDescent="0.25"/>
    <row r="257" ht="16.5" x14ac:dyDescent="0.25"/>
    <row r="258" ht="16.5" x14ac:dyDescent="0.25"/>
    <row r="259" ht="16.5" x14ac:dyDescent="0.25"/>
    <row r="260" ht="16.5" x14ac:dyDescent="0.25"/>
    <row r="261" ht="16.5" x14ac:dyDescent="0.25"/>
    <row r="262" ht="16.5" x14ac:dyDescent="0.25"/>
    <row r="263" ht="16.5" x14ac:dyDescent="0.25"/>
    <row r="264" ht="16.5" x14ac:dyDescent="0.25"/>
    <row r="265" ht="16.5" x14ac:dyDescent="0.25"/>
    <row r="266" ht="16.5" x14ac:dyDescent="0.25"/>
    <row r="267" ht="16.5" x14ac:dyDescent="0.25"/>
    <row r="268" ht="16.5" x14ac:dyDescent="0.25"/>
    <row r="269" ht="16.5" x14ac:dyDescent="0.25"/>
    <row r="270" ht="16.5" x14ac:dyDescent="0.25"/>
    <row r="271" ht="16.5" x14ac:dyDescent="0.25"/>
    <row r="272" ht="16.5" x14ac:dyDescent="0.25"/>
    <row r="273" ht="16.5" x14ac:dyDescent="0.25"/>
    <row r="274" ht="16.5" x14ac:dyDescent="0.25"/>
    <row r="275" ht="16.5" x14ac:dyDescent="0.25"/>
    <row r="276" ht="16.5" x14ac:dyDescent="0.25"/>
    <row r="277" ht="16.5" x14ac:dyDescent="0.25"/>
    <row r="278" ht="16.5" x14ac:dyDescent="0.25"/>
    <row r="279" ht="16.5" x14ac:dyDescent="0.25"/>
    <row r="280" ht="16.5" x14ac:dyDescent="0.25"/>
    <row r="281" ht="16.5" x14ac:dyDescent="0.25"/>
    <row r="282" ht="16.5" x14ac:dyDescent="0.25"/>
    <row r="283" ht="16.5" x14ac:dyDescent="0.25"/>
    <row r="284" ht="16.5" x14ac:dyDescent="0.25"/>
    <row r="285" ht="16.5" x14ac:dyDescent="0.25"/>
    <row r="286" ht="16.5" x14ac:dyDescent="0.25"/>
    <row r="287" ht="16.5" x14ac:dyDescent="0.25"/>
    <row r="288" ht="16.5" x14ac:dyDescent="0.25"/>
    <row r="289" ht="16.5" x14ac:dyDescent="0.25"/>
    <row r="290" ht="16.5" x14ac:dyDescent="0.25"/>
    <row r="291" ht="16.5" x14ac:dyDescent="0.25"/>
    <row r="292" ht="16.5" x14ac:dyDescent="0.25"/>
    <row r="293" ht="16.5" x14ac:dyDescent="0.25"/>
    <row r="294" ht="16.5" x14ac:dyDescent="0.25"/>
    <row r="295" ht="16.5" x14ac:dyDescent="0.25"/>
    <row r="296" ht="16.5" x14ac:dyDescent="0.25"/>
    <row r="297" ht="16.5" x14ac:dyDescent="0.25"/>
    <row r="298" ht="16.5" x14ac:dyDescent="0.25"/>
    <row r="299" ht="16.5" x14ac:dyDescent="0.25"/>
    <row r="300" ht="16.5" x14ac:dyDescent="0.25"/>
    <row r="301" ht="16.5" x14ac:dyDescent="0.25"/>
    <row r="302" ht="16.5" x14ac:dyDescent="0.25"/>
    <row r="303" ht="16.5" x14ac:dyDescent="0.25"/>
    <row r="304" ht="16.5" x14ac:dyDescent="0.25"/>
    <row r="305" ht="16.5" x14ac:dyDescent="0.25"/>
    <row r="306" ht="16.5" x14ac:dyDescent="0.25"/>
    <row r="307" ht="16.5" x14ac:dyDescent="0.25"/>
    <row r="308" ht="16.5" x14ac:dyDescent="0.25"/>
    <row r="309" ht="16.5" x14ac:dyDescent="0.25"/>
    <row r="310" ht="16.5" x14ac:dyDescent="0.25"/>
    <row r="311" ht="16.5" x14ac:dyDescent="0.25"/>
    <row r="312" ht="16.5" x14ac:dyDescent="0.25"/>
    <row r="313" ht="16.5" x14ac:dyDescent="0.25"/>
    <row r="314" ht="16.5" x14ac:dyDescent="0.25"/>
    <row r="315" ht="16.5" x14ac:dyDescent="0.25"/>
    <row r="316" ht="16.5" x14ac:dyDescent="0.25"/>
    <row r="317" ht="16.5" x14ac:dyDescent="0.25"/>
    <row r="318" ht="16.5" x14ac:dyDescent="0.25"/>
    <row r="319" ht="16.5" x14ac:dyDescent="0.25"/>
    <row r="320" ht="16.5" x14ac:dyDescent="0.25"/>
    <row r="321" ht="16.5" x14ac:dyDescent="0.25"/>
    <row r="322" ht="16.5" x14ac:dyDescent="0.25"/>
    <row r="323" ht="16.5" x14ac:dyDescent="0.25"/>
    <row r="324" ht="16.5" x14ac:dyDescent="0.25"/>
    <row r="325" ht="16.5" x14ac:dyDescent="0.25"/>
    <row r="326" ht="16.5" x14ac:dyDescent="0.25"/>
    <row r="327" ht="16.5" x14ac:dyDescent="0.25"/>
    <row r="328" ht="16.5" x14ac:dyDescent="0.25"/>
    <row r="329" ht="16.5" x14ac:dyDescent="0.25"/>
    <row r="330" ht="16.5" x14ac:dyDescent="0.25"/>
    <row r="331" ht="16.5" x14ac:dyDescent="0.25"/>
    <row r="332" ht="16.5" x14ac:dyDescent="0.25"/>
    <row r="333" ht="16.5" x14ac:dyDescent="0.25"/>
    <row r="334" ht="16.5" x14ac:dyDescent="0.25"/>
    <row r="335" ht="16.5" x14ac:dyDescent="0.25"/>
    <row r="336" ht="16.5" x14ac:dyDescent="0.25"/>
    <row r="337" ht="16.5" x14ac:dyDescent="0.25"/>
    <row r="338" ht="16.5" x14ac:dyDescent="0.25"/>
    <row r="339" ht="16.5" x14ac:dyDescent="0.25"/>
    <row r="340" ht="16.5" x14ac:dyDescent="0.25"/>
    <row r="341" ht="16.5" x14ac:dyDescent="0.25"/>
    <row r="342" ht="16.5" x14ac:dyDescent="0.25"/>
    <row r="343" ht="16.5" x14ac:dyDescent="0.25"/>
    <row r="344" ht="16.5" x14ac:dyDescent="0.25"/>
    <row r="345" ht="16.5" x14ac:dyDescent="0.25"/>
    <row r="346" ht="16.5" x14ac:dyDescent="0.25"/>
    <row r="347" ht="16.5" x14ac:dyDescent="0.25"/>
    <row r="348" ht="16.5" x14ac:dyDescent="0.25"/>
    <row r="349" ht="16.5" x14ac:dyDescent="0.25"/>
    <row r="350" ht="16.5" x14ac:dyDescent="0.25"/>
    <row r="351" ht="16.5" x14ac:dyDescent="0.25"/>
    <row r="352" ht="16.5" x14ac:dyDescent="0.25"/>
    <row r="353" ht="16.5" x14ac:dyDescent="0.25"/>
    <row r="354" ht="16.5" x14ac:dyDescent="0.25"/>
    <row r="355" ht="16.5" x14ac:dyDescent="0.25"/>
    <row r="356" ht="16.5" x14ac:dyDescent="0.25"/>
    <row r="357" ht="16.5" x14ac:dyDescent="0.25"/>
    <row r="358" ht="16.5" x14ac:dyDescent="0.25"/>
    <row r="359" ht="16.5" x14ac:dyDescent="0.25"/>
    <row r="360" ht="16.5" x14ac:dyDescent="0.25"/>
    <row r="361" ht="16.5" x14ac:dyDescent="0.25"/>
    <row r="362" ht="16.5" x14ac:dyDescent="0.25"/>
    <row r="363" ht="16.5" x14ac:dyDescent="0.25"/>
    <row r="364" ht="16.5" x14ac:dyDescent="0.25"/>
    <row r="365" ht="16.5" x14ac:dyDescent="0.25"/>
    <row r="366" ht="16.5" x14ac:dyDescent="0.25"/>
    <row r="367" ht="16.5" x14ac:dyDescent="0.25"/>
    <row r="368" ht="16.5" x14ac:dyDescent="0.25"/>
    <row r="369" ht="16.5" x14ac:dyDescent="0.25"/>
    <row r="370" ht="16.5" x14ac:dyDescent="0.25"/>
    <row r="371" ht="16.5" x14ac:dyDescent="0.25"/>
    <row r="372" ht="16.5" x14ac:dyDescent="0.25"/>
    <row r="373" ht="16.5" x14ac:dyDescent="0.25"/>
    <row r="374" ht="16.5" x14ac:dyDescent="0.25"/>
    <row r="375" ht="16.5" x14ac:dyDescent="0.25"/>
    <row r="376" ht="16.5" x14ac:dyDescent="0.25"/>
    <row r="377" ht="16.5" x14ac:dyDescent="0.25"/>
    <row r="378" ht="16.5" x14ac:dyDescent="0.25"/>
    <row r="379" ht="16.5" x14ac:dyDescent="0.25"/>
    <row r="380" ht="16.5" x14ac:dyDescent="0.25"/>
    <row r="381" ht="16.5" x14ac:dyDescent="0.25"/>
    <row r="382" ht="16.5" x14ac:dyDescent="0.25"/>
    <row r="383" ht="16.5" x14ac:dyDescent="0.25"/>
    <row r="384" ht="16.5" x14ac:dyDescent="0.25"/>
    <row r="385" ht="16.5" x14ac:dyDescent="0.25"/>
    <row r="386" ht="16.5" x14ac:dyDescent="0.25"/>
    <row r="387" ht="16.5" x14ac:dyDescent="0.25"/>
    <row r="388" ht="16.5" x14ac:dyDescent="0.25"/>
    <row r="389" ht="16.5" x14ac:dyDescent="0.25"/>
    <row r="390" ht="16.5" x14ac:dyDescent="0.25"/>
    <row r="391" ht="16.5" x14ac:dyDescent="0.25"/>
    <row r="392" ht="16.5" x14ac:dyDescent="0.25"/>
    <row r="393" ht="16.5" x14ac:dyDescent="0.25"/>
    <row r="394" ht="16.5" x14ac:dyDescent="0.25"/>
    <row r="395" ht="16.5" x14ac:dyDescent="0.25"/>
    <row r="396" ht="16.5" x14ac:dyDescent="0.25"/>
    <row r="397" ht="16.5" x14ac:dyDescent="0.25"/>
    <row r="398" ht="16.5" x14ac:dyDescent="0.25"/>
    <row r="399" ht="16.5" x14ac:dyDescent="0.25"/>
    <row r="400" ht="16.5" x14ac:dyDescent="0.25"/>
    <row r="401" ht="16.5" x14ac:dyDescent="0.25"/>
    <row r="402" ht="16.5" x14ac:dyDescent="0.25"/>
    <row r="403" ht="16.5" x14ac:dyDescent="0.25"/>
    <row r="404" ht="16.5" x14ac:dyDescent="0.25"/>
    <row r="405" ht="16.5" x14ac:dyDescent="0.25"/>
    <row r="406" ht="16.5" x14ac:dyDescent="0.25"/>
    <row r="407" ht="16.5" x14ac:dyDescent="0.25"/>
    <row r="408" ht="16.5" x14ac:dyDescent="0.25"/>
    <row r="409" ht="16.5" x14ac:dyDescent="0.25"/>
    <row r="410" ht="16.5" x14ac:dyDescent="0.25"/>
    <row r="411" ht="16.5" x14ac:dyDescent="0.25"/>
    <row r="412" ht="16.5" x14ac:dyDescent="0.25"/>
    <row r="413" ht="16.5" x14ac:dyDescent="0.25"/>
    <row r="414" ht="16.5" x14ac:dyDescent="0.25"/>
    <row r="415" ht="16.5" x14ac:dyDescent="0.25"/>
    <row r="416" ht="16.5" x14ac:dyDescent="0.25"/>
    <row r="417" ht="16.5" x14ac:dyDescent="0.25"/>
    <row r="418" ht="16.5" x14ac:dyDescent="0.25"/>
    <row r="419" ht="16.5" x14ac:dyDescent="0.25"/>
    <row r="420" ht="16.5" x14ac:dyDescent="0.25"/>
    <row r="421" ht="16.5" x14ac:dyDescent="0.25"/>
    <row r="422" ht="16.5" x14ac:dyDescent="0.25"/>
    <row r="423" ht="16.5" x14ac:dyDescent="0.25"/>
    <row r="424" ht="16.5" x14ac:dyDescent="0.25"/>
    <row r="425" ht="16.5" x14ac:dyDescent="0.25"/>
    <row r="426" ht="16.5" x14ac:dyDescent="0.25"/>
    <row r="427" ht="16.5" x14ac:dyDescent="0.25"/>
    <row r="428" ht="16.5" x14ac:dyDescent="0.25"/>
    <row r="429" ht="16.5" x14ac:dyDescent="0.25"/>
    <row r="430" ht="16.5" x14ac:dyDescent="0.25"/>
    <row r="431" ht="16.5" x14ac:dyDescent="0.25"/>
    <row r="432" ht="16.5" x14ac:dyDescent="0.25"/>
    <row r="433" ht="16.5" x14ac:dyDescent="0.25"/>
    <row r="434" ht="16.5" x14ac:dyDescent="0.25"/>
    <row r="435" ht="16.5" x14ac:dyDescent="0.25"/>
    <row r="436" ht="16.5" x14ac:dyDescent="0.25"/>
    <row r="437" ht="16.5" x14ac:dyDescent="0.25"/>
    <row r="438" ht="16.5" x14ac:dyDescent="0.25"/>
    <row r="439" ht="16.5" x14ac:dyDescent="0.25"/>
    <row r="440" ht="16.5" x14ac:dyDescent="0.25"/>
    <row r="441" ht="16.5" x14ac:dyDescent="0.25"/>
    <row r="442" ht="16.5" x14ac:dyDescent="0.25"/>
    <row r="443" ht="16.5" x14ac:dyDescent="0.25"/>
    <row r="444" ht="16.5" x14ac:dyDescent="0.25"/>
    <row r="445" ht="16.5" x14ac:dyDescent="0.25"/>
    <row r="446" ht="16.5" x14ac:dyDescent="0.25"/>
    <row r="447" ht="16.5" x14ac:dyDescent="0.25"/>
    <row r="448" ht="16.5" x14ac:dyDescent="0.25"/>
    <row r="449" ht="16.5" x14ac:dyDescent="0.25"/>
    <row r="450" ht="16.5" x14ac:dyDescent="0.25"/>
    <row r="451" ht="16.5" x14ac:dyDescent="0.25"/>
    <row r="452" ht="16.5" x14ac:dyDescent="0.25"/>
    <row r="453" ht="16.5" x14ac:dyDescent="0.25"/>
    <row r="454" ht="16.5" x14ac:dyDescent="0.25"/>
    <row r="455" ht="16.5" x14ac:dyDescent="0.25"/>
    <row r="456" ht="16.5" x14ac:dyDescent="0.25"/>
    <row r="457" ht="16.5" x14ac:dyDescent="0.25"/>
    <row r="458" ht="16.5" x14ac:dyDescent="0.25"/>
    <row r="459" ht="16.5" x14ac:dyDescent="0.25"/>
    <row r="460" ht="16.5" x14ac:dyDescent="0.25"/>
    <row r="461" ht="16.5" x14ac:dyDescent="0.25"/>
    <row r="462" ht="16.5" x14ac:dyDescent="0.25"/>
    <row r="463" ht="16.5" x14ac:dyDescent="0.25"/>
    <row r="464" ht="16.5" x14ac:dyDescent="0.25"/>
    <row r="465" ht="16.5" x14ac:dyDescent="0.25"/>
    <row r="466" ht="16.5" x14ac:dyDescent="0.25"/>
    <row r="467" ht="16.5" x14ac:dyDescent="0.25"/>
    <row r="468" ht="16.5" x14ac:dyDescent="0.25"/>
    <row r="469" ht="16.5" x14ac:dyDescent="0.25"/>
    <row r="470" ht="16.5" x14ac:dyDescent="0.25"/>
    <row r="471" ht="16.5" x14ac:dyDescent="0.25"/>
    <row r="472" ht="16.5" x14ac:dyDescent="0.25"/>
    <row r="473" ht="16.5" x14ac:dyDescent="0.25"/>
    <row r="474" ht="16.5" x14ac:dyDescent="0.25"/>
    <row r="475" ht="16.5" x14ac:dyDescent="0.25"/>
    <row r="476" ht="16.5" x14ac:dyDescent="0.25"/>
    <row r="477" ht="16.5" x14ac:dyDescent="0.25"/>
    <row r="478" ht="16.5" x14ac:dyDescent="0.25"/>
    <row r="479" ht="16.5" x14ac:dyDescent="0.25"/>
    <row r="480" ht="16.5" x14ac:dyDescent="0.25"/>
    <row r="481" ht="16.5" x14ac:dyDescent="0.25"/>
    <row r="482" ht="16.5" x14ac:dyDescent="0.25"/>
    <row r="483" ht="16.5" x14ac:dyDescent="0.25"/>
    <row r="484" ht="16.5" x14ac:dyDescent="0.25"/>
    <row r="485" ht="16.5" x14ac:dyDescent="0.25"/>
    <row r="486" ht="16.5" x14ac:dyDescent="0.25"/>
    <row r="487" ht="16.5" x14ac:dyDescent="0.25"/>
    <row r="488" ht="16.5" x14ac:dyDescent="0.25"/>
    <row r="489" ht="16.5" x14ac:dyDescent="0.25"/>
    <row r="490" ht="16.5" x14ac:dyDescent="0.25"/>
    <row r="491" ht="16.5" x14ac:dyDescent="0.25"/>
    <row r="492" ht="16.5" x14ac:dyDescent="0.25"/>
    <row r="493" ht="16.5" x14ac:dyDescent="0.25"/>
    <row r="494" ht="16.5" x14ac:dyDescent="0.25"/>
    <row r="495" ht="16.5" x14ac:dyDescent="0.25"/>
    <row r="496" ht="16.5" x14ac:dyDescent="0.25"/>
    <row r="497" ht="16.5" x14ac:dyDescent="0.25"/>
    <row r="498" ht="16.5" x14ac:dyDescent="0.25"/>
    <row r="499" ht="16.5" x14ac:dyDescent="0.25"/>
    <row r="500" ht="16.5" x14ac:dyDescent="0.25"/>
    <row r="501" ht="16.5" x14ac:dyDescent="0.25"/>
    <row r="502" ht="16.5" x14ac:dyDescent="0.25"/>
    <row r="503" ht="16.5" x14ac:dyDescent="0.25"/>
    <row r="504" ht="16.5" x14ac:dyDescent="0.25"/>
    <row r="505" ht="16.5" x14ac:dyDescent="0.25"/>
    <row r="506" ht="16.5" x14ac:dyDescent="0.25"/>
    <row r="507" ht="16.5" x14ac:dyDescent="0.25"/>
    <row r="508" ht="16.5" x14ac:dyDescent="0.25"/>
    <row r="509" ht="16.5" x14ac:dyDescent="0.25"/>
    <row r="510" ht="16.5" x14ac:dyDescent="0.25"/>
    <row r="511" ht="16.5" x14ac:dyDescent="0.25"/>
    <row r="512" ht="16.5" x14ac:dyDescent="0.25"/>
    <row r="513" ht="16.5" x14ac:dyDescent="0.25"/>
    <row r="514" ht="16.5" x14ac:dyDescent="0.25"/>
    <row r="515" ht="16.5" x14ac:dyDescent="0.25"/>
    <row r="516" ht="16.5" x14ac:dyDescent="0.25"/>
    <row r="517" ht="16.5" x14ac:dyDescent="0.25"/>
    <row r="518" ht="16.5" x14ac:dyDescent="0.25"/>
    <row r="519" ht="16.5" x14ac:dyDescent="0.25"/>
    <row r="520" ht="16.5" x14ac:dyDescent="0.25"/>
    <row r="521" ht="16.5" x14ac:dyDescent="0.25"/>
    <row r="522" ht="16.5" x14ac:dyDescent="0.25"/>
    <row r="523" ht="16.5" x14ac:dyDescent="0.25"/>
    <row r="524" ht="16.5" x14ac:dyDescent="0.25"/>
    <row r="525" ht="16.5" x14ac:dyDescent="0.25"/>
    <row r="526" ht="16.5" x14ac:dyDescent="0.25"/>
    <row r="527" ht="16.5" x14ac:dyDescent="0.25"/>
    <row r="528" ht="16.5" x14ac:dyDescent="0.25"/>
    <row r="529" ht="16.5" x14ac:dyDescent="0.25"/>
    <row r="530" ht="16.5" x14ac:dyDescent="0.25"/>
    <row r="531" ht="16.5" x14ac:dyDescent="0.25"/>
    <row r="532" ht="16.5" x14ac:dyDescent="0.25"/>
    <row r="533" ht="16.5" x14ac:dyDescent="0.25"/>
    <row r="534" ht="16.5" x14ac:dyDescent="0.25"/>
    <row r="535" ht="16.5" x14ac:dyDescent="0.25"/>
    <row r="536" ht="16.5" x14ac:dyDescent="0.25"/>
    <row r="537" ht="16.5" x14ac:dyDescent="0.25"/>
    <row r="538" ht="16.5" x14ac:dyDescent="0.25"/>
    <row r="539" ht="16.5" x14ac:dyDescent="0.25"/>
    <row r="540" ht="16.5" x14ac:dyDescent="0.25"/>
    <row r="541" ht="16.5" x14ac:dyDescent="0.25"/>
    <row r="542" ht="16.5" x14ac:dyDescent="0.25"/>
    <row r="543" ht="16.5" x14ac:dyDescent="0.25"/>
    <row r="544" ht="16.5" x14ac:dyDescent="0.25"/>
    <row r="545" ht="16.5" x14ac:dyDescent="0.25"/>
    <row r="546" ht="16.5" x14ac:dyDescent="0.25"/>
    <row r="547" ht="16.5" x14ac:dyDescent="0.25"/>
    <row r="548" ht="16.5" x14ac:dyDescent="0.25"/>
    <row r="549" ht="16.5" x14ac:dyDescent="0.25"/>
    <row r="550" ht="16.5" x14ac:dyDescent="0.25"/>
    <row r="551" ht="16.5" x14ac:dyDescent="0.25"/>
    <row r="552" ht="16.5" x14ac:dyDescent="0.25"/>
    <row r="553" ht="16.5" x14ac:dyDescent="0.25"/>
    <row r="554" ht="16.5" x14ac:dyDescent="0.25"/>
    <row r="555" ht="16.5" x14ac:dyDescent="0.25"/>
    <row r="556" ht="16.5" x14ac:dyDescent="0.25"/>
    <row r="557" ht="16.5" x14ac:dyDescent="0.25"/>
    <row r="558" ht="16.5" x14ac:dyDescent="0.25"/>
    <row r="559" ht="16.5" x14ac:dyDescent="0.25"/>
    <row r="560" ht="16.5" x14ac:dyDescent="0.25"/>
    <row r="561" ht="16.5" x14ac:dyDescent="0.25"/>
    <row r="562" ht="16.5" x14ac:dyDescent="0.25"/>
    <row r="563" ht="16.5" x14ac:dyDescent="0.25"/>
    <row r="564" ht="16.5" x14ac:dyDescent="0.25"/>
    <row r="565" ht="16.5" x14ac:dyDescent="0.25"/>
    <row r="566" ht="16.5" x14ac:dyDescent="0.25"/>
    <row r="567" ht="16.5" x14ac:dyDescent="0.25"/>
    <row r="568" ht="16.5" x14ac:dyDescent="0.25"/>
    <row r="569" ht="16.5" x14ac:dyDescent="0.25"/>
    <row r="570" ht="16.5" x14ac:dyDescent="0.25"/>
    <row r="571" ht="16.5" x14ac:dyDescent="0.25"/>
    <row r="572" ht="16.5" x14ac:dyDescent="0.25"/>
    <row r="573" ht="16.5" x14ac:dyDescent="0.25"/>
    <row r="574" ht="16.5" x14ac:dyDescent="0.25"/>
    <row r="575" ht="16.5" x14ac:dyDescent="0.25"/>
    <row r="576" ht="16.5" x14ac:dyDescent="0.25"/>
    <row r="577" ht="16.5" x14ac:dyDescent="0.25"/>
    <row r="578" ht="16.5" x14ac:dyDescent="0.25"/>
    <row r="579" ht="16.5" x14ac:dyDescent="0.25"/>
    <row r="580" ht="16.5" x14ac:dyDescent="0.25"/>
    <row r="581" ht="16.5" x14ac:dyDescent="0.25"/>
    <row r="582" ht="16.5" x14ac:dyDescent="0.25"/>
    <row r="583" ht="16.5" x14ac:dyDescent="0.25"/>
    <row r="584" ht="16.5" x14ac:dyDescent="0.25"/>
    <row r="585" ht="16.5" x14ac:dyDescent="0.25"/>
    <row r="586" ht="16.5" x14ac:dyDescent="0.25"/>
    <row r="587" ht="16.5" x14ac:dyDescent="0.25"/>
    <row r="588" ht="16.5" x14ac:dyDescent="0.25"/>
    <row r="589" ht="16.5" x14ac:dyDescent="0.25"/>
    <row r="590" ht="16.5" x14ac:dyDescent="0.25"/>
    <row r="591" ht="16.5" x14ac:dyDescent="0.25"/>
    <row r="592" ht="16.5" x14ac:dyDescent="0.25"/>
    <row r="593" ht="16.5" x14ac:dyDescent="0.25"/>
    <row r="594" ht="16.5" x14ac:dyDescent="0.25"/>
    <row r="595" ht="16.5" x14ac:dyDescent="0.25"/>
    <row r="596" ht="16.5" x14ac:dyDescent="0.25"/>
    <row r="597" ht="16.5" x14ac:dyDescent="0.25"/>
    <row r="598" ht="16.5" x14ac:dyDescent="0.25"/>
    <row r="599" ht="16.5" x14ac:dyDescent="0.25"/>
    <row r="600" ht="16.5" x14ac:dyDescent="0.25"/>
    <row r="601" ht="16.5" x14ac:dyDescent="0.25"/>
    <row r="602" ht="16.5" x14ac:dyDescent="0.25"/>
    <row r="603" ht="16.5" x14ac:dyDescent="0.25"/>
    <row r="604" ht="16.5" x14ac:dyDescent="0.25"/>
    <row r="605" ht="16.5" x14ac:dyDescent="0.25"/>
    <row r="606" ht="16.5" x14ac:dyDescent="0.25"/>
    <row r="607" ht="16.5" x14ac:dyDescent="0.25"/>
    <row r="608" ht="16.5" x14ac:dyDescent="0.25"/>
    <row r="609" ht="16.5" x14ac:dyDescent="0.25"/>
    <row r="610" ht="16.5" x14ac:dyDescent="0.25"/>
    <row r="611" ht="16.5" x14ac:dyDescent="0.25"/>
    <row r="612" ht="16.5" x14ac:dyDescent="0.25"/>
    <row r="613" ht="16.5" x14ac:dyDescent="0.25"/>
    <row r="614" ht="16.5" x14ac:dyDescent="0.25"/>
    <row r="615" ht="16.5" x14ac:dyDescent="0.25"/>
    <row r="616" ht="16.5" x14ac:dyDescent="0.25"/>
    <row r="617" ht="16.5" x14ac:dyDescent="0.25"/>
    <row r="618" ht="16.5" x14ac:dyDescent="0.25"/>
    <row r="619" ht="16.5" x14ac:dyDescent="0.25"/>
    <row r="620" ht="16.5" x14ac:dyDescent="0.25"/>
    <row r="621" ht="16.5" x14ac:dyDescent="0.25"/>
    <row r="622" ht="16.5" x14ac:dyDescent="0.25"/>
    <row r="623" ht="16.5" x14ac:dyDescent="0.25"/>
    <row r="624" ht="16.5" x14ac:dyDescent="0.25"/>
    <row r="625" ht="16.5" x14ac:dyDescent="0.25"/>
    <row r="626" ht="16.5" x14ac:dyDescent="0.25"/>
    <row r="627" ht="16.5" x14ac:dyDescent="0.25"/>
    <row r="628" ht="16.5" x14ac:dyDescent="0.25"/>
    <row r="629" ht="16.5" x14ac:dyDescent="0.25"/>
    <row r="630" ht="16.5" x14ac:dyDescent="0.25"/>
    <row r="631" ht="16.5" x14ac:dyDescent="0.25"/>
    <row r="632" ht="16.5" x14ac:dyDescent="0.25"/>
    <row r="633" ht="16.5" x14ac:dyDescent="0.25"/>
    <row r="634" ht="16.5" x14ac:dyDescent="0.25"/>
    <row r="635" ht="16.5" x14ac:dyDescent="0.25"/>
    <row r="636" ht="16.5" x14ac:dyDescent="0.25"/>
    <row r="637" ht="16.5" x14ac:dyDescent="0.25"/>
    <row r="638" ht="16.5" x14ac:dyDescent="0.25"/>
    <row r="639" ht="16.5" x14ac:dyDescent="0.25"/>
    <row r="640" ht="16.5" x14ac:dyDescent="0.25"/>
    <row r="641" ht="16.5" x14ac:dyDescent="0.25"/>
    <row r="642" ht="16.5" x14ac:dyDescent="0.25"/>
    <row r="643" ht="16.5" x14ac:dyDescent="0.25"/>
    <row r="644" ht="16.5" x14ac:dyDescent="0.25"/>
    <row r="645" ht="16.5" x14ac:dyDescent="0.25"/>
    <row r="646" ht="16.5" x14ac:dyDescent="0.25"/>
    <row r="647" ht="16.5" x14ac:dyDescent="0.25"/>
    <row r="648" ht="16.5" x14ac:dyDescent="0.25"/>
    <row r="649" ht="16.5" x14ac:dyDescent="0.25"/>
    <row r="650" ht="16.5" x14ac:dyDescent="0.25"/>
    <row r="651" ht="16.5" x14ac:dyDescent="0.25"/>
    <row r="652" ht="16.5" x14ac:dyDescent="0.25"/>
    <row r="653" ht="16.5" x14ac:dyDescent="0.25"/>
    <row r="654" ht="16.5" x14ac:dyDescent="0.25"/>
    <row r="655" ht="16.5" x14ac:dyDescent="0.25"/>
    <row r="656" ht="16.5" x14ac:dyDescent="0.25"/>
    <row r="657" ht="16.5" x14ac:dyDescent="0.25"/>
    <row r="658" ht="16.5" x14ac:dyDescent="0.25"/>
    <row r="659" ht="16.5" x14ac:dyDescent="0.25"/>
    <row r="660" ht="16.5" x14ac:dyDescent="0.25"/>
    <row r="661" ht="16.5" x14ac:dyDescent="0.25"/>
    <row r="662" ht="16.5" x14ac:dyDescent="0.25"/>
    <row r="663" ht="16.5" x14ac:dyDescent="0.25"/>
    <row r="664" ht="16.5" x14ac:dyDescent="0.25"/>
    <row r="665" ht="16.5" x14ac:dyDescent="0.25"/>
    <row r="666" ht="16.5" x14ac:dyDescent="0.25"/>
    <row r="667" ht="16.5" x14ac:dyDescent="0.25"/>
    <row r="668" ht="16.5" x14ac:dyDescent="0.25"/>
    <row r="669" ht="16.5" x14ac:dyDescent="0.25"/>
    <row r="670" ht="16.5" x14ac:dyDescent="0.25"/>
    <row r="671" ht="16.5" x14ac:dyDescent="0.25"/>
    <row r="672" ht="16.5" x14ac:dyDescent="0.25"/>
    <row r="673" ht="16.5" x14ac:dyDescent="0.25"/>
    <row r="674" ht="16.5" x14ac:dyDescent="0.25"/>
    <row r="675" ht="16.5" x14ac:dyDescent="0.25"/>
    <row r="676" ht="16.5" x14ac:dyDescent="0.25"/>
    <row r="677" ht="16.5" x14ac:dyDescent="0.25"/>
    <row r="678" ht="16.5" x14ac:dyDescent="0.25"/>
    <row r="679" ht="16.5" x14ac:dyDescent="0.25"/>
    <row r="680" ht="16.5" x14ac:dyDescent="0.25"/>
    <row r="681" ht="16.5" x14ac:dyDescent="0.25"/>
    <row r="682" ht="16.5" x14ac:dyDescent="0.25"/>
    <row r="683" ht="16.5" x14ac:dyDescent="0.25"/>
    <row r="684" ht="16.5" x14ac:dyDescent="0.25"/>
    <row r="685" ht="16.5" x14ac:dyDescent="0.25"/>
    <row r="686" ht="16.5" x14ac:dyDescent="0.25"/>
    <row r="687" ht="16.5" x14ac:dyDescent="0.25"/>
    <row r="688" ht="16.5" x14ac:dyDescent="0.25"/>
    <row r="689" ht="16.5" x14ac:dyDescent="0.25"/>
    <row r="690" ht="16.5" x14ac:dyDescent="0.25"/>
    <row r="691" ht="16.5" x14ac:dyDescent="0.25"/>
    <row r="692" ht="16.5" x14ac:dyDescent="0.25"/>
    <row r="693" ht="16.5" x14ac:dyDescent="0.25"/>
    <row r="694" ht="16.5" x14ac:dyDescent="0.25"/>
    <row r="695" ht="16.5" x14ac:dyDescent="0.25"/>
    <row r="696" ht="16.5" x14ac:dyDescent="0.25"/>
    <row r="697" ht="16.5" x14ac:dyDescent="0.25"/>
    <row r="698" ht="16.5" x14ac:dyDescent="0.25"/>
    <row r="699" ht="16.5" x14ac:dyDescent="0.25"/>
    <row r="700" ht="16.5" x14ac:dyDescent="0.25"/>
    <row r="701" ht="16.5" x14ac:dyDescent="0.25"/>
    <row r="702" ht="16.5" x14ac:dyDescent="0.25"/>
    <row r="703" ht="16.5" x14ac:dyDescent="0.25"/>
    <row r="704" ht="16.5" x14ac:dyDescent="0.25"/>
    <row r="705" ht="16.5" x14ac:dyDescent="0.25"/>
    <row r="706" ht="16.5" x14ac:dyDescent="0.25"/>
    <row r="707" ht="16.5" x14ac:dyDescent="0.25"/>
    <row r="708" ht="16.5" x14ac:dyDescent="0.25"/>
    <row r="709" ht="16.5" x14ac:dyDescent="0.25"/>
    <row r="710" ht="16.5" x14ac:dyDescent="0.25"/>
    <row r="711" ht="16.5" x14ac:dyDescent="0.25"/>
    <row r="712" ht="16.5" x14ac:dyDescent="0.25"/>
    <row r="713" ht="16.5" x14ac:dyDescent="0.25"/>
    <row r="714" ht="16.5" x14ac:dyDescent="0.25"/>
    <row r="715" ht="16.5" x14ac:dyDescent="0.25"/>
    <row r="716" ht="16.5" x14ac:dyDescent="0.25"/>
    <row r="717" ht="16.5" x14ac:dyDescent="0.25"/>
    <row r="718" ht="16.5" x14ac:dyDescent="0.25"/>
    <row r="719" ht="16.5" x14ac:dyDescent="0.25"/>
    <row r="720" ht="16.5" x14ac:dyDescent="0.25"/>
    <row r="721" ht="16.5" x14ac:dyDescent="0.25"/>
    <row r="722" ht="16.5" x14ac:dyDescent="0.25"/>
    <row r="723" ht="16.5" x14ac:dyDescent="0.25"/>
    <row r="724" ht="16.5" x14ac:dyDescent="0.25"/>
    <row r="725" ht="16.5" x14ac:dyDescent="0.25"/>
    <row r="726" ht="16.5" x14ac:dyDescent="0.25"/>
    <row r="727" ht="16.5" x14ac:dyDescent="0.25"/>
    <row r="728" ht="16.5" x14ac:dyDescent="0.25"/>
    <row r="729" ht="16.5" x14ac:dyDescent="0.25"/>
    <row r="730" ht="16.5" x14ac:dyDescent="0.25"/>
    <row r="731" ht="16.5" x14ac:dyDescent="0.25"/>
    <row r="732" ht="16.5" x14ac:dyDescent="0.25"/>
    <row r="733" ht="16.5" x14ac:dyDescent="0.25"/>
    <row r="734" ht="16.5" x14ac:dyDescent="0.25"/>
    <row r="735" ht="16.5" x14ac:dyDescent="0.25"/>
    <row r="736" ht="16.5" x14ac:dyDescent="0.25"/>
    <row r="737" ht="16.5" x14ac:dyDescent="0.25"/>
    <row r="738" ht="16.5" x14ac:dyDescent="0.25"/>
    <row r="739" ht="16.5" x14ac:dyDescent="0.25"/>
    <row r="740" ht="16.5" x14ac:dyDescent="0.25"/>
    <row r="741" ht="16.5" x14ac:dyDescent="0.25"/>
    <row r="742" ht="16.5" x14ac:dyDescent="0.25"/>
    <row r="743" ht="16.5" x14ac:dyDescent="0.25"/>
    <row r="744" ht="16.5" x14ac:dyDescent="0.25"/>
    <row r="745" ht="16.5" x14ac:dyDescent="0.25"/>
    <row r="746" ht="16.5" x14ac:dyDescent="0.25"/>
    <row r="747" ht="16.5" x14ac:dyDescent="0.25"/>
    <row r="748" ht="16.5" x14ac:dyDescent="0.25"/>
    <row r="749" ht="16.5" x14ac:dyDescent="0.25"/>
    <row r="750" ht="16.5" x14ac:dyDescent="0.25"/>
    <row r="751" ht="16.5" x14ac:dyDescent="0.25"/>
    <row r="752" ht="16.5" x14ac:dyDescent="0.25"/>
    <row r="753" ht="16.5" x14ac:dyDescent="0.25"/>
    <row r="754" ht="16.5" x14ac:dyDescent="0.25"/>
    <row r="755" ht="16.5" x14ac:dyDescent="0.25"/>
    <row r="756" ht="16.5" x14ac:dyDescent="0.25"/>
    <row r="757" ht="16.5" x14ac:dyDescent="0.25"/>
    <row r="758" ht="16.5" x14ac:dyDescent="0.25"/>
    <row r="759" ht="16.5" x14ac:dyDescent="0.25"/>
    <row r="760" ht="16.5" x14ac:dyDescent="0.25"/>
    <row r="761" ht="16.5" x14ac:dyDescent="0.25"/>
    <row r="762" ht="16.5" x14ac:dyDescent="0.25"/>
    <row r="763" ht="16.5" x14ac:dyDescent="0.25"/>
    <row r="764" ht="16.5" x14ac:dyDescent="0.25"/>
    <row r="765" ht="16.5" x14ac:dyDescent="0.25"/>
    <row r="766" ht="16.5" x14ac:dyDescent="0.25"/>
    <row r="767" ht="16.5" x14ac:dyDescent="0.25"/>
    <row r="768" ht="16.5" x14ac:dyDescent="0.25"/>
    <row r="769" ht="16.5" x14ac:dyDescent="0.25"/>
    <row r="770" ht="16.5" x14ac:dyDescent="0.25"/>
    <row r="771" ht="16.5" x14ac:dyDescent="0.25"/>
    <row r="772" ht="16.5" x14ac:dyDescent="0.25"/>
    <row r="773" ht="16.5" x14ac:dyDescent="0.25"/>
    <row r="774" ht="16.5" x14ac:dyDescent="0.25"/>
    <row r="775" ht="16.5" x14ac:dyDescent="0.25"/>
    <row r="776" ht="16.5" x14ac:dyDescent="0.25"/>
    <row r="777" ht="16.5" x14ac:dyDescent="0.25"/>
    <row r="778" ht="16.5" x14ac:dyDescent="0.25"/>
    <row r="779" ht="16.5" x14ac:dyDescent="0.25"/>
    <row r="780" ht="16.5" x14ac:dyDescent="0.25"/>
    <row r="781" ht="16.5" x14ac:dyDescent="0.25"/>
    <row r="782" ht="16.5" x14ac:dyDescent="0.25"/>
    <row r="783" ht="16.5" x14ac:dyDescent="0.25"/>
    <row r="784" ht="16.5" x14ac:dyDescent="0.25"/>
    <row r="785" ht="16.5" x14ac:dyDescent="0.25"/>
    <row r="786" ht="16.5" x14ac:dyDescent="0.25"/>
    <row r="787" ht="16.5" x14ac:dyDescent="0.25"/>
    <row r="788" ht="16.5" x14ac:dyDescent="0.25"/>
    <row r="789" ht="16.5" x14ac:dyDescent="0.25"/>
    <row r="790" ht="16.5" x14ac:dyDescent="0.25"/>
    <row r="791" ht="16.5" x14ac:dyDescent="0.25"/>
    <row r="792" ht="16.5" x14ac:dyDescent="0.25"/>
    <row r="793" ht="16.5" x14ac:dyDescent="0.25"/>
    <row r="794" ht="16.5" x14ac:dyDescent="0.25"/>
    <row r="795" ht="16.5" x14ac:dyDescent="0.25"/>
    <row r="796" ht="16.5" x14ac:dyDescent="0.25"/>
    <row r="797" ht="16.5" x14ac:dyDescent="0.25"/>
    <row r="798" ht="16.5" x14ac:dyDescent="0.25"/>
    <row r="799" ht="16.5" x14ac:dyDescent="0.25"/>
    <row r="800" ht="16.5" x14ac:dyDescent="0.25"/>
    <row r="801" ht="16.5" x14ac:dyDescent="0.25"/>
    <row r="802" ht="16.5" x14ac:dyDescent="0.25"/>
    <row r="803" ht="16.5" x14ac:dyDescent="0.25"/>
    <row r="804" ht="16.5" x14ac:dyDescent="0.25"/>
    <row r="805" ht="16.5" x14ac:dyDescent="0.25"/>
    <row r="806" ht="16.5" x14ac:dyDescent="0.25"/>
    <row r="807" ht="16.5" x14ac:dyDescent="0.25"/>
    <row r="808" ht="16.5" x14ac:dyDescent="0.25"/>
    <row r="809" ht="16.5" x14ac:dyDescent="0.25"/>
    <row r="810" ht="16.5" x14ac:dyDescent="0.25"/>
    <row r="811" ht="16.5" x14ac:dyDescent="0.25"/>
    <row r="812" ht="16.5" x14ac:dyDescent="0.25"/>
    <row r="813" ht="16.5" x14ac:dyDescent="0.25"/>
    <row r="814" ht="16.5" x14ac:dyDescent="0.25"/>
    <row r="815" ht="16.5" x14ac:dyDescent="0.25"/>
  </sheetData>
  <mergeCells count="36">
    <mergeCell ref="B38:AD38"/>
    <mergeCell ref="N4:N5"/>
    <mergeCell ref="O4:O5"/>
    <mergeCell ref="P4:P5"/>
    <mergeCell ref="Q4:Q5"/>
    <mergeCell ref="R4:R5"/>
    <mergeCell ref="W4:W5"/>
    <mergeCell ref="AC3:AC5"/>
    <mergeCell ref="AD3:AD5"/>
    <mergeCell ref="F4:F5"/>
    <mergeCell ref="G4:G5"/>
    <mergeCell ref="H4:H5"/>
    <mergeCell ref="I4:I5"/>
    <mergeCell ref="J4:J5"/>
    <mergeCell ref="K4:K5"/>
    <mergeCell ref="L4:L5"/>
    <mergeCell ref="M4:M5"/>
    <mergeCell ref="U3:U5"/>
    <mergeCell ref="V3:V5"/>
    <mergeCell ref="W3:X3"/>
    <mergeCell ref="Y3:Z3"/>
    <mergeCell ref="AA3:AA5"/>
    <mergeCell ref="AB3:AB5"/>
    <mergeCell ref="X4:X5"/>
    <mergeCell ref="Y4:Y5"/>
    <mergeCell ref="Z4:Z5"/>
    <mergeCell ref="A1:AD1"/>
    <mergeCell ref="A2:AD2"/>
    <mergeCell ref="A3:A5"/>
    <mergeCell ref="B3:B5"/>
    <mergeCell ref="C3:C5"/>
    <mergeCell ref="D3:D5"/>
    <mergeCell ref="E3:E5"/>
    <mergeCell ref="F3:Q3"/>
    <mergeCell ref="S3:S5"/>
    <mergeCell ref="T3:T5"/>
  </mergeCells>
  <phoneticPr fontId="3" type="noConversion"/>
  <pageMargins left="0.51181102362204722" right="0.51181102362204722" top="0.55118110236220474" bottom="0.55118110236220474" header="0.31496062992125984" footer="0.31496062992125984"/>
  <pageSetup paperSize="8"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115預算</vt:lpstr>
      <vt:lpstr>'115預算'!Print_Area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2026-04-30T03:18:46Z</dcterms:created>
  <dcterms:modified xsi:type="dcterms:W3CDTF">2026-04-30T03:19:16Z</dcterms:modified>
</cp:coreProperties>
</file>